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5"/>
  </bookViews>
  <sheets>
    <sheet name="ZaglStr" sheetId="1" r:id="rId1"/>
    <sheet name="Balans" sheetId="2" r:id="rId2"/>
    <sheet name="OPR" sheetId="3" r:id="rId3"/>
    <sheet name="OPP" sheetId="4" r:id="rId4"/>
    <sheet name="OSK" sheetId="5" r:id="rId5"/>
    <sheet name="SpravkaDMA" sheetId="6" r:id="rId6"/>
  </sheets>
  <definedNames>
    <definedName name="FirmaUpravitel">'OPP'!$C$42</definedName>
    <definedName name="Koeficient">'OPP'!$L$3</definedName>
    <definedName name="_xlnm.Print_Area" localSheetId="1">'Balans'!$C$1:$I$77</definedName>
    <definedName name="_xlnm.Print_Area" localSheetId="3">'OPP'!$B$2:$H$43</definedName>
    <definedName name="_xlnm.Print_Area" localSheetId="2">'OPR'!$C$1:$I$47</definedName>
    <definedName name="_xlnm.Print_Area" localSheetId="4">'OSK'!$B$1:$M$37</definedName>
    <definedName name="_xlnm.Print_Area" localSheetId="5">'SpravkaDMA'!$A$1:$P$52</definedName>
    <definedName name="Sumi1000Text">'OPP'!$M$3</definedName>
    <definedName name="Sumi1Text">'OPP'!$M$4</definedName>
  </definedNames>
  <calcPr fullCalcOnLoad="1"/>
</workbook>
</file>

<file path=xl/sharedStrings.xml><?xml version="1.0" encoding="utf-8"?>
<sst xmlns="http://schemas.openxmlformats.org/spreadsheetml/2006/main" count="479" uniqueCount="325">
  <si>
    <t>Приложение №1 към СС 1</t>
  </si>
  <si>
    <t>АКТИВ </t>
  </si>
  <si>
    <t>  </t>
  </si>
  <si>
    <t>РАЗДЕЛИ, ГРУПИ, СТАТИИ </t>
  </si>
  <si>
    <t>а </t>
  </si>
  <si>
    <t xml:space="preserve">  А. Записан, но не внесен капитал</t>
  </si>
  <si>
    <t>Б. Нетекущи (дълготрайни) активи</t>
  </si>
  <si>
    <t>I. Нематериални активи</t>
  </si>
  <si>
    <t>1. Продукти от развойна дейност</t>
  </si>
  <si>
    <t>2. Концесии, патенти, лицензии, търговски марки, програмни продукти и други подобни права и активи</t>
  </si>
  <si>
    <t>4. Предоставени аванси и нематериални активи в процес на изграждане</t>
  </si>
  <si>
    <t>Общо за група I:</t>
  </si>
  <si>
    <t>II. Дълготрайни материални активи</t>
  </si>
  <si>
    <t>1. Земи и сгради, в т. ч.:</t>
  </si>
  <si>
    <t>- земи</t>
  </si>
  <si>
    <t>- сгради</t>
  </si>
  <si>
    <t>2. 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</si>
  <si>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</si>
  <si>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</si>
  <si>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Общо за група II:</t>
  </si>
  <si>
    <t>III. Дългосрочни финансови активи</t>
  </si>
  <si>
    <t>1. Акции и дялове в  предприятия от група</t>
  </si>
  <si>
    <t>2. Предоставени заеми на предприятия от група</t>
  </si>
  <si>
    <t>3. Акции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</si>
  <si>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</si>
  <si>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</si>
  <si>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</si>
  <si>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t>номинална стойност в хил. лв.</t>
  </si>
  <si>
    <t>Общо за група III:</t>
  </si>
  <si>
    <t>IV. Отсрочени данъци</t>
  </si>
  <si>
    <t>Общо за раздел Б:</t>
  </si>
  <si>
    <t>В. Текущи (краткотрайни) активи</t>
  </si>
  <si>
    <t>I. Материални запаси</t>
  </si>
  <si>
    <t>1. Суровини и материали</t>
  </si>
  <si>
    <t>2. Незавършено производство</t>
  </si>
  <si>
    <t>3. Продукция и стоки, в т. ч.:</t>
  </si>
  <si>
    <t>- продукция</t>
  </si>
  <si>
    <t>- стоки</t>
  </si>
  <si>
    <t>4. Предоставени аванси</t>
  </si>
  <si>
    <t>II. Вземания</t>
  </si>
  <si>
    <t>1. Вземания от клиенти и доставчици, в т. ч.:</t>
  </si>
  <si>
    <t>над 1 година</t>
  </si>
  <si>
    <t>2. Вземания от предприятия от група, в т. ч.:</t>
  </si>
  <si>
    <t>3. Вземания, свързани с асоциирани и смесени предприятия, в т. ч.:</t>
  </si>
  <si>
    <t>4. Други вземания, в т. ч.:</t>
  </si>
  <si>
    <t>III. Инвестиции</t>
  </si>
  <si>
    <t>1. Акции и дяловев предприятия от група</t>
  </si>
  <si>
    <t>2. Изкупени собствени акции</t>
  </si>
  <si>
    <t>3. Други инвестиции</t>
  </si>
  <si>
    <t>IV. Парични средства, в т. ч.:</t>
  </si>
  <si>
    <t>- в брой</t>
  </si>
  <si>
    <t>- в безсрочни сметки (депозити)</t>
  </si>
  <si>
    <t>Общо за група IV:</t>
  </si>
  <si>
    <t>Общо за раздел В:</t>
  </si>
  <si>
    <t>Г. Разходи за бъдещи периоди</t>
  </si>
  <si>
    <t>СУМА НА АКТИВА (А+Б+В+Г)</t>
  </si>
  <si>
    <t>Дата на съставяне:</t>
  </si>
  <si>
    <t>на</t>
  </si>
  <si>
    <t>към</t>
  </si>
  <si>
    <t>СЧЕТОВОДЕН БАЛАНС</t>
  </si>
  <si>
    <t>Сума (хил.лв.) </t>
  </si>
  <si>
    <t>Текуща година </t>
  </si>
  <si>
    <t>Предходна година </t>
  </si>
  <si>
    <t>Съставител:</t>
  </si>
  <si>
    <t>ПАСИВ </t>
  </si>
  <si>
    <t>А. Собствен капитал</t>
  </si>
  <si>
    <t>I. Записан капитал</t>
  </si>
  <si>
    <t>II. Премии от емисии</t>
  </si>
  <si>
    <t>III. Резерв от последващи оценки</t>
  </si>
  <si>
    <t>IV. Резерви</t>
  </si>
  <si>
    <t>1. Законови резерви</t>
  </si>
  <si>
    <t>2. Резерв, свързан с изкупени собсвени акции</t>
  </si>
  <si>
    <t>3. Резерв съгласно учредителен  акт</t>
  </si>
  <si>
    <t>4. Други резерви</t>
  </si>
  <si>
    <t>V. Натрупана печалба (загуба) от минали години, в т. ч.:</t>
  </si>
  <si>
    <t>- неразпределена печалба</t>
  </si>
  <si>
    <t>- непокрита загуба</t>
  </si>
  <si>
    <t>Общо за група V:</t>
  </si>
  <si>
    <t>VI. Текуща печалба (загуба)</t>
  </si>
  <si>
    <t>Общо за раздел А:</t>
  </si>
  <si>
    <t>Б. Провизии и сходни задължения</t>
  </si>
  <si>
    <t>1. Провизии за пенсии и други подобни задължения</t>
  </si>
  <si>
    <t>2. Провизии за данъци, в т. ч.:</t>
  </si>
  <si>
    <t>- отсрочни данъци</t>
  </si>
  <si>
    <t>3. Други провизии и сходни задължения</t>
  </si>
  <si>
    <t>В. Задължения</t>
  </si>
  <si>
    <t>1. Облигационни заеми с отделно посочване на конвертируемите, в т. ч.:</t>
  </si>
  <si>
    <t>до 1 година</t>
  </si>
  <si>
    <t>2. Задължения към финансови предприятия, в т. ч.:</t>
  </si>
  <si>
    <t>3. Получени аванси, в т. ч.:</t>
  </si>
  <si>
    <t>4. Задължения към доставчици, в т. ч.:</t>
  </si>
  <si>
    <t>5. Задължения по полици, в т. ч.:</t>
  </si>
  <si>
    <t>6. Задължения към предприятия от група, в т. ч.:</t>
  </si>
  <si>
    <t>7. Задължения, свързани с асоциирани и смесени предприятия, в т. ч.:</t>
  </si>
  <si>
    <t>8. Други задължения, в. т. ч.:</t>
  </si>
  <si>
    <t>- към персонала, в т.ч.:</t>
  </si>
  <si>
    <t>- осигурителни задължения, в т. ч.:</t>
  </si>
  <si>
    <t>- данъчни задължения, в т. ч.:</t>
  </si>
  <si>
    <t>Общо за раздел В, в т. ч.:</t>
  </si>
  <si>
    <t>Г. Финансирания и приходи за бъдещи периоди, в т. ч.:</t>
  </si>
  <si>
    <t>- финансирания</t>
  </si>
  <si>
    <t>- приходи за бъдещи периоди</t>
  </si>
  <si>
    <t>СУМА НА ПАСИВА (А+Б+В+Г)</t>
  </si>
  <si>
    <t>в сила от 01.01.2008 г.</t>
  </si>
  <si>
    <t>Ръководител:</t>
  </si>
  <si>
    <t>3. Търговска репутация</t>
  </si>
  <si>
    <t>Годишен финансов отчет</t>
  </si>
  <si>
    <t>Предприятие:</t>
  </si>
  <si>
    <t>Булстат:</t>
  </si>
  <si>
    <t>Дата на съставяне на отчета:</t>
  </si>
  <si>
    <t>7. Изкупени собствени акции .</t>
  </si>
  <si>
    <t>номинална стойност в хил. лв</t>
  </si>
  <si>
    <t>Приложение №2 към СС 1</t>
  </si>
  <si>
    <t>ОТЧЕТ ЗА ПРИХОДИТЕ И РАЗХОДИТЕ</t>
  </si>
  <si>
    <t>НАИМЕНОВАНИЕ НА РАЗХОДИТЕ</t>
  </si>
  <si>
    <t>НАИМЕНОВАНИЕ НА ПРИХОДИТЕ</t>
  </si>
  <si>
    <t>Сума (хил.лв.)</t>
  </si>
  <si>
    <t>Текуща година</t>
  </si>
  <si>
    <t>Предходна година</t>
  </si>
  <si>
    <t xml:space="preserve">Текуща година </t>
  </si>
  <si>
    <t>А. Разходи</t>
  </si>
  <si>
    <t>Б. Приходи</t>
  </si>
  <si>
    <t>1. Намаление на запасите от продукция и незавършено производство</t>
  </si>
  <si>
    <t>1. Нетни приходи от продажби, в т. ч.:</t>
  </si>
  <si>
    <t>2. Разходи за суровини, материали и външни услуги, в т. 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</si>
  <si>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</si>
  <si>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</si>
  <si>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</si>
  <si>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</si>
  <si>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</si>
  <si>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 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</si>
  <si>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</si>
  <si>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</si>
  <si>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</si>
  <si>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>б) разходи за осигуровки, в т. ч.:</t>
  </si>
  <si>
    <t>4. Други приходи, в т. ч.:</t>
  </si>
  <si>
    <t>- осигуровки, свързани с пенсии</t>
  </si>
  <si>
    <t>- приходи от финансирания</t>
  </si>
  <si>
    <t>4. Разходи за амортизация и обезценка, в т. ч.:</t>
  </si>
  <si>
    <t>Общо приходи от оперативна дейност (1 + 2 + 3 + 4)</t>
  </si>
  <si>
    <t>а) разходи за амортизация и обезценка на дълготрайни материални и нематериални активи, в т. ч.:</t>
  </si>
  <si>
    <t>5. Приходи от участия в дъщерни, асоциирани и смесени предприятия, в т. 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</si>
  <si>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</si>
  <si>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</si>
  <si>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</si>
  <si>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 и заеми, признати като нетекущи (дългосрочни) активи, в т. ч.:</t>
  </si>
  <si>
    <t>б) разходи от обезценка на текущи (краткотрайни) активи</t>
  </si>
  <si>
    <t>- приходи от предприятия от група</t>
  </si>
  <si>
    <t>5. Други разходи, в т. ч.:</t>
  </si>
  <si>
    <t>7. Други лихви и финансови преходи, в т. ч.:</t>
  </si>
  <si>
    <t>а) балансова стойност на продадените активи</t>
  </si>
  <si>
    <t>а) приходи от предприятия от група</t>
  </si>
  <si>
    <t>б) провизии</t>
  </si>
  <si>
    <t>б) положителни разлики от операции с финансови активи</t>
  </si>
  <si>
    <t>Общо разходи за оперативна дейност (1 + 2 + 3 + 4 + 5)</t>
  </si>
  <si>
    <t>в) положителни разлики от промяна на валутни курсове</t>
  </si>
  <si>
    <t>6. Разходи от обезценка на финансови активи, включително инвестициите, признати като текущи (краткосрочни) активи, в т. ч.:</t>
  </si>
  <si>
    <t>Общо финансови приходи (5 + 6 + 7)</t>
  </si>
  <si>
    <t>- отрицателни разлики от промяна на валутни курсове</t>
  </si>
  <si>
    <t>7. Разходи за лихви и други финансови разходи, в т. ч.:</t>
  </si>
  <si>
    <t>а) разходи, свързани с предприятия от група</t>
  </si>
  <si>
    <t>б) отрицателни разлики от операции с финансови активи</t>
  </si>
  <si>
    <t>Общо финансови разходи ( 6 + 7)</t>
  </si>
  <si>
    <t>8. Печалба от обичайна дейност</t>
  </si>
  <si>
    <t>8. Загуба от обичайна дейност</t>
  </si>
  <si>
    <t>9. Извънредни разходи</t>
  </si>
  <si>
    <t xml:space="preserve">9. Извънредни приходи </t>
  </si>
  <si>
    <t>Общо разходи (1+2+3+4+5+6+7+9)</t>
  </si>
  <si>
    <t>Общo приходи (1 + 2 + 3 + 4 + 5 + 6 +7 +9)</t>
  </si>
  <si>
    <t>10. Счетоводна печалба (общо приходи-общо разходи)</t>
  </si>
  <si>
    <t>10. Счетоводна загуба (общо приходи -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</si>
  <si>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</si>
  <si>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</si>
  <si>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 (10 - 11 - 12)</t>
  </si>
  <si>
    <t>11. Загуба (10 + ред 11 и 12 от раздел А)</t>
  </si>
  <si>
    <t>Всичко (Общо разходи + 11 + 12 + 13)</t>
  </si>
  <si>
    <t>Всичко (Общо приходи + 11)</t>
  </si>
  <si>
    <t xml:space="preserve">ЕИК: </t>
  </si>
  <si>
    <t xml:space="preserve">  </t>
  </si>
  <si>
    <t>ОТЧЕТ ЗА ПАРИЧНИЯ ПОТОК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</si>
  <si>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</si>
  <si>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</si>
  <si>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</si>
  <si>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</si>
  <si>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</si>
  <si>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</si>
  <si>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</si>
  <si>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А. Парични потоци от основна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</si>
  <si>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</si>
  <si>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</si>
  <si>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</si>
  <si>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</si>
  <si>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</si>
  <si>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Плащания при разпределения на печалби</t>
  </si>
  <si>
    <t>7. Платени и възтановени данъци върху печалбата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</si>
  <si>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</si>
  <si>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</si>
  <si>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</si>
  <si>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</si>
  <si>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</si>
  <si>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</si>
  <si>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</si>
  <si>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</si>
  <si>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</si>
  <si>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</si>
  <si>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изкупуване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</si>
  <si>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</si>
  <si>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</si>
  <si>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</si>
  <si>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</si>
  <si>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</si>
  <si>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</si>
  <si>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</si>
  <si>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</si>
  <si>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</si>
  <si>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</si>
  <si>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НА: </t>
  </si>
  <si>
    <t xml:space="preserve">Дата на съставяне: </t>
  </si>
  <si>
    <t xml:space="preserve">Съставител: </t>
  </si>
  <si>
    <t xml:space="preserve">Ръководител : </t>
  </si>
  <si>
    <t>Приложение № 4 към СС 1</t>
  </si>
  <si>
    <t>ОТЧЕТ  ЗА СОБСТВЕНИЯ КАПИТАЛ</t>
  </si>
  <si>
    <t>на </t>
  </si>
  <si>
    <t>(хил. лв.)</t>
  </si>
  <si>
    <t>Показатели  </t>
  </si>
  <si>
    <t>Записан капитал</t>
  </si>
  <si>
    <t>Премии от емисии</t>
  </si>
  <si>
    <t>Резерв от последващи оценки</t>
  </si>
  <si>
    <t>РЕЗЕРВИ</t>
  </si>
  <si>
    <t>Финансов резултат от минали години</t>
  </si>
  <si>
    <t>  Текуща печалба/загуба</t>
  </si>
  <si>
    <t>  Общо собствен капитал</t>
  </si>
  <si>
    <t>Законови</t>
  </si>
  <si>
    <t>Резерв, свързан с изкупени собствени акции</t>
  </si>
  <si>
    <t>Резерв съгласно учредителен акт</t>
  </si>
  <si>
    <t>Други резерви</t>
  </si>
  <si>
    <t>Неразпределена печалба</t>
  </si>
  <si>
    <t>Непокрита загуба</t>
  </si>
  <si>
    <t>1. Салдо в началото на отчетния период </t>
  </si>
  <si>
    <t>2. Промени в счетоводната политика</t>
  </si>
  <si>
    <t>3. Грешки</t>
  </si>
  <si>
    <t>4. Салдо след промени в счетоводната политика и грешки</t>
  </si>
  <si>
    <t>5. Изменения за сметка на собствениците, в т. ч.:</t>
  </si>
  <si>
    <t>- увеличение</t>
  </si>
  <si>
    <t>- намаление</t>
  </si>
  <si>
    <t>6. Финансов резултат за текущия период</t>
  </si>
  <si>
    <t>7. Разпределения на печалба, в т. ч.:</t>
  </si>
  <si>
    <t>- за дивиденти</t>
  </si>
  <si>
    <t>8. Покриване на загуба</t>
  </si>
  <si>
    <t>9. Последващи оценки на активи и пасиви</t>
  </si>
  <si>
    <t>10. Други изменения в собствения капитал</t>
  </si>
  <si>
    <t>11. Салдо към края на отчетния период</t>
  </si>
  <si>
    <t>12. Промени от преводи на годишни финансови отчети на предприятия в чужбина</t>
  </si>
  <si>
    <t>13. Собствен капитал към края на отчетния период (11 ± 12)</t>
  </si>
  <si>
    <t xml:space="preserve">                                                                                                                                                                                                       </t>
  </si>
  <si>
    <t>(хил.лв.)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</si>
  <si>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</si>
  <si>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</si>
  <si>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</si>
  <si>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</si>
  <si>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</si>
  <si>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</si>
  <si>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</si>
  <si>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</si>
  <si>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</si>
  <si>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</si>
  <si>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</si>
  <si>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</si>
  <si>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</si>
  <si>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</si>
  <si>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</si>
  <si>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</si>
  <si>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</si>
  <si>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</si>
  <si>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</si>
  <si>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Вамаление</t>
  </si>
  <si>
    <t>I. Дълготрайни материални активи</t>
  </si>
  <si>
    <t xml:space="preserve"> 1. Земи (терени)</t>
  </si>
  <si>
    <t>x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</si>
  <si>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</si>
  <si>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</si>
  <si>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</si>
  <si>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</si>
  <si>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</si>
  <si>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Др.дълготрайни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</si>
  <si>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</si>
  <si>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</si>
  <si>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</si>
  <si>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</si>
  <si>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</si>
  <si>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Др.дълготр. нематериални активи</t>
  </si>
  <si>
    <t xml:space="preserve"> Обща сума  II:</t>
  </si>
  <si>
    <t xml:space="preserve"> 1. Дялове и участия в т.ч.:</t>
  </si>
  <si>
    <t xml:space="preserve">  - в дъщерни предприятия</t>
  </si>
  <si>
    <t xml:space="preserve">  - в смесени предприятия </t>
  </si>
  <si>
    <t xml:space="preserve">  - в асоциирани предприятия</t>
  </si>
  <si>
    <t xml:space="preserve">  - в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</si>
  <si>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</si>
  <si>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</si>
  <si>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4. Дългосрочни вземания, в т.ч.:</t>
  </si>
  <si>
    <t xml:space="preserve">  - от свързани предприятия </t>
  </si>
  <si>
    <t xml:space="preserve">  - търговски заеми</t>
  </si>
  <si>
    <t xml:space="preserve">  - други дългосрочни вземания</t>
  </si>
  <si>
    <t xml:space="preserve"> 5. Отсрочени данъци</t>
  </si>
  <si>
    <t xml:space="preserve"> Обща сума III:</t>
  </si>
  <si>
    <t>IV. Търговска репутация</t>
  </si>
  <si>
    <t xml:space="preserve"> 1. Положителна репутация</t>
  </si>
  <si>
    <t xml:space="preserve"> 2. Отрицателна репутация</t>
  </si>
  <si>
    <t xml:space="preserve"> Обща сума IV:</t>
  </si>
  <si>
    <t>Общ сбор (I+II+III+IV):</t>
  </si>
  <si>
    <t>Дата:</t>
  </si>
  <si>
    <t>Съставил:</t>
  </si>
  <si>
    <t>Приложение № 5</t>
  </si>
  <si>
    <t>С П Р А В К А за дълготрайните (дългосрочните) активи</t>
  </si>
  <si>
    <t>ЕИК:</t>
  </si>
  <si>
    <t>за периода</t>
  </si>
  <si>
    <t>Иванка Тодорова</t>
  </si>
  <si>
    <t>"МЕЛИ МОБИЛ" ДЗЗД</t>
  </si>
  <si>
    <t>Николай Георгиев Караджов</t>
  </si>
  <si>
    <t>31.12.2013 Г.</t>
  </si>
  <si>
    <t xml:space="preserve"> 31.12.2013 година</t>
  </si>
  <si>
    <t>31.03.2014 г.</t>
  </si>
  <si>
    <t>към 31.12.2013 г.</t>
  </si>
  <si>
    <t>01.01.2013 г. - 31.12.2013 г.</t>
  </si>
  <si>
    <t>31.12.2013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</si>
</sst>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m/yy"/>
    <numFmt numFmtId="173" formatCode="dd\.mmmm\.yy"/>
    <numFmt numFmtId="174" formatCode="#,##0_);\(#,##0\)"/>
    <numFmt numFmtId="175" formatCode="dddd&quot;, &quot;mmmm\ dd&quot;, &quot;yyyy"/>
    <numFmt numFmtId="176" formatCode="###0_);\(###0\)"/>
    <numFmt numFmtId="177" formatCode="d\-mmm\-yyyy"/>
    <numFmt numFmtId="178" formatCode="00000"/>
    <numFmt numFmtId="179" formatCode="[$-402]dd\ mmmm\ yyyy\ &quot;г.&quot;"/>
    <numFmt numFmtId="180" formatCode="0.0"/>
    <numFmt numFmtId="181" formatCode="dd/m/yyyy\ &quot;г.&quot;;@"/>
    <numFmt numFmtId="182" formatCode="dd/mm/yyyy\ &quot;г.&quot;;@"/>
  </numFmts>
  <fonts count="33">
    <font>
      <sz val="10"/>
      <name val="Arial"/>
      <family val="0"/>
    </font>
    <font>
      <i/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Tahoma"/>
      <family val="0"/>
    </font>
    <font>
      <sz val="12"/>
      <name val="Tahoma"/>
      <family val="0"/>
    </font>
    <font>
      <sz val="12"/>
      <name val="Verdana"/>
      <family val="0"/>
    </font>
    <font>
      <sz val="9"/>
      <name val="Tahoma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Tahoma"/>
      <family val="0"/>
    </font>
    <font>
      <b/>
      <sz val="7"/>
      <name val="Tahoma"/>
      <family val="0"/>
    </font>
    <font>
      <sz val="7"/>
      <name val="Tahoma"/>
      <family val="0"/>
    </font>
    <font>
      <sz val="9"/>
      <name val="Arial Cyr"/>
      <family val="0"/>
    </font>
    <font>
      <b/>
      <sz val="10"/>
      <name val="Arial Cyr"/>
      <family val="0"/>
    </font>
    <font>
      <sz val="9"/>
      <color indexed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7"/>
      <name val="Arial"/>
      <family val="0"/>
    </font>
    <font>
      <sz val="10"/>
      <name val="Verdana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11" fillId="0" borderId="8" xfId="0" applyNumberFormat="1" applyFont="1" applyFill="1" applyBorder="1" applyAlignment="1" applyProtection="1">
      <alignment horizontal="left" wrapText="1"/>
      <protection locked="0"/>
    </xf>
    <xf numFmtId="14" fontId="11" fillId="0" borderId="8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1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/>
      <protection/>
    </xf>
    <xf numFmtId="1" fontId="17" fillId="0" borderId="9" xfId="0" applyNumberFormat="1" applyFont="1" applyFill="1" applyBorder="1" applyAlignment="1" applyProtection="1">
      <alignment vertical="center"/>
      <protection locked="0"/>
    </xf>
    <xf numFmtId="1" fontId="17" fillId="0" borderId="1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2" fontId="5" fillId="0" borderId="0" xfId="0" applyNumberFormat="1" applyFont="1" applyFill="1" applyBorder="1" applyAlignment="1" applyProtection="1">
      <alignment horizontal="right" vertical="top" wrapText="1"/>
      <protection/>
    </xf>
    <xf numFmtId="2" fontId="5" fillId="0" borderId="3" xfId="0" applyNumberFormat="1" applyFont="1" applyFill="1" applyBorder="1" applyAlignment="1" applyProtection="1">
      <alignment horizontal="right" vertical="top" wrapText="1"/>
      <protection/>
    </xf>
    <xf numFmtId="0" fontId="5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49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14" fontId="17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 vertical="center"/>
      <protection/>
    </xf>
    <xf numFmtId="174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Continuous" vertical="center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vertical="center"/>
      <protection/>
    </xf>
    <xf numFmtId="1" fontId="18" fillId="0" borderId="11" xfId="0" applyNumberFormat="1" applyFont="1" applyFill="1" applyBorder="1" applyAlignment="1" applyProtection="1">
      <alignment vertical="center"/>
      <protection/>
    </xf>
    <xf numFmtId="174" fontId="18" fillId="0" borderId="11" xfId="0" applyNumberFormat="1" applyFont="1" applyFill="1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vertical="center"/>
      <protection/>
    </xf>
    <xf numFmtId="0" fontId="18" fillId="0" borderId="9" xfId="0" applyNumberFormat="1" applyFont="1" applyFill="1" applyBorder="1" applyAlignment="1" applyProtection="1">
      <alignment vertical="center" wrapText="1"/>
      <protection/>
    </xf>
    <xf numFmtId="0" fontId="18" fillId="0" borderId="13" xfId="0" applyFont="1" applyFill="1" applyBorder="1" applyAlignment="1" applyProtection="1">
      <alignment vertical="center"/>
      <protection/>
    </xf>
    <xf numFmtId="1" fontId="18" fillId="0" borderId="12" xfId="0" applyNumberFormat="1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vertical="center"/>
      <protection/>
    </xf>
    <xf numFmtId="1" fontId="18" fillId="0" borderId="13" xfId="0" applyNumberFormat="1" applyFont="1" applyFill="1" applyBorder="1" applyAlignment="1" applyProtection="1">
      <alignment vertical="center"/>
      <protection/>
    </xf>
    <xf numFmtId="174" fontId="18" fillId="0" borderId="13" xfId="0" applyNumberFormat="1" applyFont="1" applyFill="1" applyBorder="1" applyAlignment="1" applyProtection="1">
      <alignment vertical="center"/>
      <protection/>
    </xf>
    <xf numFmtId="0" fontId="21" fillId="0" borderId="9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vertical="center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174" fontId="21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3" fillId="0" borderId="9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right"/>
      <protection/>
    </xf>
    <xf numFmtId="174" fontId="18" fillId="0" borderId="0" xfId="0" applyNumberFormat="1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1" fontId="3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right" wrapText="1"/>
      <protection/>
    </xf>
    <xf numFmtId="0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 locked="0"/>
    </xf>
    <xf numFmtId="2" fontId="17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 horizontal="righ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2" fontId="17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14" fontId="18" fillId="0" borderId="19" xfId="0" applyNumberFormat="1" applyFont="1" applyFill="1" applyBorder="1" applyAlignment="1" applyProtection="1">
      <alignment horizontal="left"/>
      <protection/>
    </xf>
    <xf numFmtId="0" fontId="18" fillId="0" borderId="19" xfId="0" applyFont="1" applyFill="1" applyBorder="1" applyAlignment="1" applyProtection="1">
      <alignment horizontal="left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horizontal="left"/>
      <protection/>
    </xf>
    <xf numFmtId="174" fontId="18" fillId="0" borderId="19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2" fontId="17" fillId="0" borderId="19" xfId="0" applyNumberFormat="1" applyFont="1" applyFill="1" applyBorder="1" applyAlignment="1" applyProtection="1">
      <alignment horizontal="right" vertical="center" wrapText="1"/>
      <protection/>
    </xf>
    <xf numFmtId="2" fontId="17" fillId="0" borderId="19" xfId="0" applyNumberFormat="1" applyFont="1" applyFill="1" applyBorder="1" applyAlignment="1" applyProtection="1">
      <alignment horizontal="right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7" fillId="0" borderId="21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/>
    </xf>
    <xf numFmtId="176" fontId="29" fillId="0" borderId="11" xfId="0" applyNumberFormat="1" applyFont="1" applyFill="1" applyBorder="1" applyAlignment="1" applyProtection="1">
      <alignment/>
      <protection locked="0"/>
    </xf>
    <xf numFmtId="176" fontId="29" fillId="0" borderId="11" xfId="0" applyNumberFormat="1" applyFont="1" applyFill="1" applyBorder="1" applyAlignment="1" applyProtection="1">
      <alignment/>
      <protection/>
    </xf>
    <xf numFmtId="0" fontId="29" fillId="0" borderId="22" xfId="0" applyNumberFormat="1" applyFont="1" applyFill="1" applyBorder="1" applyAlignment="1">
      <alignment/>
    </xf>
    <xf numFmtId="0" fontId="29" fillId="0" borderId="24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9" fillId="0" borderId="22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 wrapText="1"/>
    </xf>
    <xf numFmtId="177" fontId="29" fillId="0" borderId="25" xfId="0" applyNumberFormat="1" applyFont="1" applyFill="1" applyBorder="1" applyAlignment="1">
      <alignment horizontal="center"/>
    </xf>
    <xf numFmtId="0" fontId="29" fillId="0" borderId="2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22" xfId="0" applyFont="1" applyFill="1" applyBorder="1" applyAlignment="1">
      <alignment/>
    </xf>
    <xf numFmtId="0" fontId="28" fillId="0" borderId="0" xfId="0" applyFont="1" applyFill="1" applyAlignment="1">
      <alignment/>
    </xf>
    <xf numFmtId="0" fontId="30" fillId="0" borderId="24" xfId="0" applyFont="1" applyFill="1" applyBorder="1" applyAlignment="1">
      <alignment vertical="center" wrapText="1"/>
    </xf>
    <xf numFmtId="176" fontId="29" fillId="0" borderId="12" xfId="0" applyNumberFormat="1" applyFont="1" applyFill="1" applyBorder="1" applyAlignment="1" applyProtection="1">
      <alignment/>
      <protection/>
    </xf>
    <xf numFmtId="176" fontId="29" fillId="0" borderId="26" xfId="0" applyNumberFormat="1" applyFont="1" applyFill="1" applyBorder="1" applyAlignment="1" applyProtection="1">
      <alignment/>
      <protection/>
    </xf>
    <xf numFmtId="176" fontId="29" fillId="0" borderId="23" xfId="0" applyNumberFormat="1" applyFont="1" applyFill="1" applyBorder="1" applyAlignment="1" applyProtection="1">
      <alignment/>
      <protection/>
    </xf>
    <xf numFmtId="0" fontId="30" fillId="0" borderId="27" xfId="0" applyFont="1" applyFill="1" applyBorder="1" applyAlignment="1">
      <alignment/>
    </xf>
    <xf numFmtId="176" fontId="30" fillId="0" borderId="28" xfId="0" applyNumberFormat="1" applyFont="1" applyFill="1" applyBorder="1" applyAlignment="1" applyProtection="1">
      <alignment/>
      <protection/>
    </xf>
    <xf numFmtId="176" fontId="29" fillId="0" borderId="11" xfId="0" applyNumberFormat="1" applyFont="1" applyFill="1" applyBorder="1" applyAlignment="1" applyProtection="1">
      <alignment vertical="center" wrapText="1"/>
      <protection/>
    </xf>
    <xf numFmtId="176" fontId="29" fillId="0" borderId="23" xfId="0" applyNumberFormat="1" applyFont="1" applyFill="1" applyBorder="1" applyAlignment="1" applyProtection="1">
      <alignment vertical="center" wrapText="1"/>
      <protection/>
    </xf>
    <xf numFmtId="0" fontId="30" fillId="0" borderId="22" xfId="0" applyFont="1" applyFill="1" applyBorder="1" applyAlignment="1">
      <alignment vertical="center"/>
    </xf>
    <xf numFmtId="0" fontId="17" fillId="0" borderId="19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right"/>
      <protection/>
    </xf>
    <xf numFmtId="1" fontId="21" fillId="0" borderId="9" xfId="0" applyNumberFormat="1" applyFont="1" applyFill="1" applyBorder="1" applyAlignment="1" applyProtection="1">
      <alignment vertical="center"/>
      <protection/>
    </xf>
    <xf numFmtId="1" fontId="21" fillId="0" borderId="13" xfId="0" applyNumberFormat="1" applyFont="1" applyFill="1" applyBorder="1" applyAlignment="1" applyProtection="1">
      <alignment vertical="center"/>
      <protection/>
    </xf>
    <xf numFmtId="174" fontId="21" fillId="0" borderId="13" xfId="0" applyNumberFormat="1" applyFont="1" applyFill="1" applyBorder="1" applyAlignment="1" applyProtection="1">
      <alignment vertical="center"/>
      <protection/>
    </xf>
    <xf numFmtId="174" fontId="21" fillId="0" borderId="11" xfId="0" applyNumberFormat="1" applyFont="1" applyFill="1" applyBorder="1" applyAlignment="1" applyProtection="1">
      <alignment vertical="center"/>
      <protection/>
    </xf>
    <xf numFmtId="174" fontId="21" fillId="0" borderId="9" xfId="0" applyNumberFormat="1" applyFont="1" applyFill="1" applyBorder="1" applyAlignment="1" applyProtection="1">
      <alignment vertical="center"/>
      <protection/>
    </xf>
    <xf numFmtId="1" fontId="21" fillId="0" borderId="11" xfId="0" applyNumberFormat="1" applyFont="1" applyFill="1" applyBorder="1" applyAlignment="1" applyProtection="1">
      <alignment vertical="center"/>
      <protection/>
    </xf>
    <xf numFmtId="1" fontId="21" fillId="0" borderId="20" xfId="0" applyNumberFormat="1" applyFont="1" applyFill="1" applyBorder="1" applyAlignment="1" applyProtection="1">
      <alignment vertical="center"/>
      <protection/>
    </xf>
    <xf numFmtId="176" fontId="30" fillId="0" borderId="11" xfId="0" applyNumberFormat="1" applyFont="1" applyFill="1" applyBorder="1" applyAlignment="1" applyProtection="1">
      <alignment/>
      <protection/>
    </xf>
    <xf numFmtId="176" fontId="30" fillId="0" borderId="23" xfId="0" applyNumberFormat="1" applyFont="1" applyFill="1" applyBorder="1" applyAlignment="1" applyProtection="1">
      <alignment horizontal="right"/>
      <protection/>
    </xf>
    <xf numFmtId="176" fontId="30" fillId="0" borderId="29" xfId="0" applyNumberFormat="1" applyFont="1" applyFill="1" applyBorder="1" applyAlignment="1" applyProtection="1">
      <alignment horizontal="right"/>
      <protection/>
    </xf>
    <xf numFmtId="176" fontId="30" fillId="0" borderId="29" xfId="0" applyNumberFormat="1" applyFont="1" applyFill="1" applyBorder="1" applyAlignment="1" applyProtection="1">
      <alignment/>
      <protection/>
    </xf>
    <xf numFmtId="176" fontId="30" fillId="0" borderId="23" xfId="0" applyNumberFormat="1" applyFont="1" applyFill="1" applyBorder="1" applyAlignment="1" applyProtection="1">
      <alignment/>
      <protection/>
    </xf>
    <xf numFmtId="176" fontId="30" fillId="0" borderId="11" xfId="0" applyNumberFormat="1" applyFont="1" applyFill="1" applyBorder="1" applyAlignment="1" applyProtection="1">
      <alignment horizontal="center"/>
      <protection/>
    </xf>
    <xf numFmtId="176" fontId="30" fillId="0" borderId="11" xfId="0" applyNumberFormat="1" applyFont="1" applyFill="1" applyBorder="1" applyAlignment="1" applyProtection="1">
      <alignment horizontal="right"/>
      <protection/>
    </xf>
    <xf numFmtId="1" fontId="17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30" xfId="0" applyNumberFormat="1" applyFont="1" applyFill="1" applyBorder="1" applyAlignment="1" applyProtection="1">
      <alignment horizontal="left" vertical="center" wrapText="1"/>
      <protection/>
    </xf>
    <xf numFmtId="1" fontId="16" fillId="0" borderId="11" xfId="0" applyNumberFormat="1" applyFont="1" applyFill="1" applyBorder="1" applyAlignment="1" applyProtection="1">
      <alignment horizontal="right" vertical="center" wrapText="1"/>
      <protection/>
    </xf>
    <xf numFmtId="1" fontId="16" fillId="0" borderId="9" xfId="0" applyNumberFormat="1" applyFont="1" applyFill="1" applyBorder="1" applyAlignment="1" applyProtection="1">
      <alignment horizontal="right" vertical="center" wrapText="1"/>
      <protection/>
    </xf>
    <xf numFmtId="1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9" xfId="0" applyNumberFormat="1" applyFont="1" applyFill="1" applyBorder="1" applyAlignment="1" applyProtection="1">
      <alignment horizontal="right" vertical="center" wrapText="1"/>
      <protection/>
    </xf>
    <xf numFmtId="1" fontId="17" fillId="0" borderId="11" xfId="0" applyNumberFormat="1" applyFont="1" applyFill="1" applyBorder="1" applyAlignment="1" applyProtection="1">
      <alignment horizontal="right" vertical="center" wrapText="1"/>
      <protection/>
    </xf>
    <xf numFmtId="1" fontId="17" fillId="0" borderId="9" xfId="0" applyNumberFormat="1" applyFont="1" applyFill="1" applyBorder="1" applyAlignment="1" applyProtection="1">
      <alignment horizontal="right" vertical="center" wrapText="1"/>
      <protection/>
    </xf>
    <xf numFmtId="1" fontId="17" fillId="0" borderId="31" xfId="0" applyNumberFormat="1" applyFont="1" applyFill="1" applyBorder="1" applyAlignment="1" applyProtection="1">
      <alignment horizontal="left" vertical="center" wrapText="1"/>
      <protection/>
    </xf>
    <xf numFmtId="1" fontId="17" fillId="0" borderId="18" xfId="0" applyNumberFormat="1" applyFont="1" applyFill="1" applyBorder="1" applyAlignment="1" applyProtection="1">
      <alignment horizontal="right" vertical="center" wrapText="1"/>
      <protection/>
    </xf>
    <xf numFmtId="1" fontId="17" fillId="0" borderId="10" xfId="0" applyNumberFormat="1" applyFont="1" applyFill="1" applyBorder="1" applyAlignment="1" applyProtection="1">
      <alignment vertical="center" wrapText="1"/>
      <protection/>
    </xf>
    <xf numFmtId="1" fontId="16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5" xfId="0" applyNumberFormat="1" applyFont="1" applyFill="1" applyBorder="1" applyAlignment="1" applyProtection="1">
      <alignment horizontal="right" vertical="center" wrapText="1"/>
      <protection/>
    </xf>
    <xf numFmtId="1" fontId="17" fillId="0" borderId="32" xfId="0" applyNumberFormat="1" applyFont="1" applyFill="1" applyBorder="1" applyAlignment="1" applyProtection="1">
      <alignment horizontal="left" vertical="center" wrapText="1"/>
      <protection/>
    </xf>
    <xf numFmtId="1" fontId="17" fillId="0" borderId="12" xfId="0" applyNumberFormat="1" applyFont="1" applyFill="1" applyBorder="1" applyAlignment="1" applyProtection="1">
      <alignment horizontal="right" vertical="center" wrapText="1"/>
      <protection/>
    </xf>
    <xf numFmtId="1" fontId="17" fillId="0" borderId="9" xfId="0" applyNumberFormat="1" applyFont="1" applyFill="1" applyBorder="1" applyAlignment="1" applyProtection="1">
      <alignment horizontal="left" vertical="center" wrapText="1"/>
      <protection/>
    </xf>
    <xf numFmtId="1" fontId="5" fillId="0" borderId="9" xfId="0" applyNumberFormat="1" applyFont="1" applyFill="1" applyBorder="1" applyAlignment="1" applyProtection="1">
      <alignment horizontal="right" wrapText="1"/>
      <protection locked="0"/>
    </xf>
    <xf numFmtId="1" fontId="4" fillId="0" borderId="30" xfId="0" applyNumberFormat="1" applyFont="1" applyFill="1" applyBorder="1" applyAlignment="1" applyProtection="1">
      <alignment horizontal="left" vertical="top" wrapText="1"/>
      <protection/>
    </xf>
    <xf numFmtId="1" fontId="5" fillId="0" borderId="11" xfId="0" applyNumberFormat="1" applyFont="1" applyFill="1" applyBorder="1" applyAlignment="1" applyProtection="1">
      <alignment horizontal="right" wrapText="1"/>
      <protection/>
    </xf>
    <xf numFmtId="1" fontId="5" fillId="0" borderId="9" xfId="0" applyNumberFormat="1" applyFont="1" applyFill="1" applyBorder="1" applyAlignment="1" applyProtection="1">
      <alignment horizontal="right" wrapText="1"/>
      <protection/>
    </xf>
    <xf numFmtId="1" fontId="5" fillId="0" borderId="11" xfId="0" applyNumberFormat="1" applyFont="1" applyFill="1" applyBorder="1" applyAlignment="1" applyProtection="1">
      <alignment horizontal="right" wrapText="1"/>
      <protection locked="0"/>
    </xf>
    <xf numFmtId="1" fontId="5" fillId="0" borderId="30" xfId="0" applyNumberFormat="1" applyFont="1" applyFill="1" applyBorder="1" applyAlignment="1" applyProtection="1">
      <alignment horizontal="left" vertical="top" wrapText="1"/>
      <protection/>
    </xf>
    <xf numFmtId="1" fontId="4" fillId="0" borderId="9" xfId="0" applyNumberFormat="1" applyFont="1" applyFill="1" applyBorder="1" applyAlignment="1" applyProtection="1">
      <alignment horizontal="right" wrapText="1"/>
      <protection/>
    </xf>
    <xf numFmtId="1" fontId="4" fillId="0" borderId="30" xfId="0" applyNumberFormat="1" applyFont="1" applyFill="1" applyBorder="1" applyAlignment="1" applyProtection="1">
      <alignment horizontal="left" vertical="top" wrapText="1"/>
      <protection/>
    </xf>
    <xf numFmtId="1" fontId="4" fillId="0" borderId="11" xfId="0" applyNumberFormat="1" applyFont="1" applyFill="1" applyBorder="1" applyAlignment="1" applyProtection="1">
      <alignment horizontal="right" wrapText="1"/>
      <protection/>
    </xf>
    <xf numFmtId="1" fontId="5" fillId="0" borderId="15" xfId="0" applyNumberFormat="1" applyFont="1" applyFill="1" applyBorder="1" applyAlignment="1" applyProtection="1">
      <alignment horizontal="right" wrapText="1"/>
      <protection locked="0"/>
    </xf>
    <xf numFmtId="1" fontId="5" fillId="0" borderId="33" xfId="0" applyNumberFormat="1" applyFont="1" applyFill="1" applyBorder="1" applyAlignment="1" applyProtection="1">
      <alignment horizontal="right" wrapText="1"/>
      <protection locked="0"/>
    </xf>
    <xf numFmtId="1" fontId="0" fillId="0" borderId="9" xfId="0" applyNumberFormat="1" applyBorder="1" applyAlignment="1">
      <alignment wrapText="1"/>
    </xf>
    <xf numFmtId="1" fontId="0" fillId="0" borderId="34" xfId="0" applyNumberFormat="1" applyBorder="1" applyAlignment="1">
      <alignment wrapText="1"/>
    </xf>
    <xf numFmtId="1" fontId="5" fillId="0" borderId="31" xfId="0" applyNumberFormat="1" applyFont="1" applyFill="1" applyBorder="1" applyAlignment="1" applyProtection="1">
      <alignment horizontal="left" vertical="top" wrapText="1"/>
      <protection/>
    </xf>
    <xf numFmtId="1" fontId="6" fillId="0" borderId="9" xfId="0" applyNumberFormat="1" applyFont="1" applyFill="1" applyBorder="1" applyAlignment="1" applyProtection="1">
      <alignment/>
      <protection locked="0"/>
    </xf>
    <xf numFmtId="1" fontId="6" fillId="0" borderId="9" xfId="0" applyNumberFormat="1" applyFont="1" applyFill="1" applyBorder="1" applyAlignment="1" applyProtection="1">
      <alignment vertical="top" wrapText="1"/>
      <protection/>
    </xf>
    <xf numFmtId="1" fontId="6" fillId="0" borderId="9" xfId="0" applyNumberFormat="1" applyFont="1" applyFill="1" applyBorder="1" applyAlignment="1" applyProtection="1">
      <alignment/>
      <protection/>
    </xf>
    <xf numFmtId="1" fontId="7" fillId="0" borderId="9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6" fillId="0" borderId="9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vertical="top" wrapText="1"/>
      <protection/>
    </xf>
    <xf numFmtId="1" fontId="0" fillId="0" borderId="9" xfId="0" applyNumberFormat="1" applyFont="1" applyFill="1" applyBorder="1" applyAlignment="1" applyProtection="1">
      <alignment/>
      <protection/>
    </xf>
    <xf numFmtId="1" fontId="12" fillId="0" borderId="9" xfId="0" applyNumberFormat="1" applyFont="1" applyFill="1" applyBorder="1" applyAlignment="1" applyProtection="1">
      <alignment vertical="top" wrapText="1"/>
      <protection/>
    </xf>
    <xf numFmtId="1" fontId="0" fillId="0" borderId="9" xfId="0" applyNumberFormat="1" applyFont="1" applyFill="1" applyBorder="1" applyAlignment="1" applyProtection="1">
      <alignment vertical="top" wrapText="1"/>
      <protection/>
    </xf>
    <xf numFmtId="1" fontId="7" fillId="0" borderId="9" xfId="0" applyNumberFormat="1" applyFont="1" applyFill="1" applyBorder="1" applyAlignment="1" applyProtection="1">
      <alignment vertical="top" wrapText="1"/>
      <protection/>
    </xf>
    <xf numFmtId="1" fontId="17" fillId="0" borderId="35" xfId="0" applyNumberFormat="1" applyFont="1" applyFill="1" applyBorder="1" applyAlignment="1" applyProtection="1">
      <alignment horizontal="right" wrapText="1"/>
      <protection locked="0"/>
    </xf>
    <xf numFmtId="1" fontId="17" fillId="0" borderId="36" xfId="0" applyNumberFormat="1" applyFont="1" applyFill="1" applyBorder="1" applyAlignment="1" applyProtection="1">
      <alignment horizontal="right"/>
      <protection locked="0"/>
    </xf>
    <xf numFmtId="1" fontId="17" fillId="0" borderId="11" xfId="0" applyNumberFormat="1" applyFont="1" applyFill="1" applyBorder="1" applyAlignment="1" applyProtection="1">
      <alignment horizontal="right" wrapText="1"/>
      <protection locked="0"/>
    </xf>
    <xf numFmtId="1" fontId="16" fillId="0" borderId="11" xfId="0" applyNumberFormat="1" applyFont="1" applyFill="1" applyBorder="1" applyAlignment="1" applyProtection="1">
      <alignment horizontal="right" wrapText="1"/>
      <protection locked="0"/>
    </xf>
    <xf numFmtId="1" fontId="17" fillId="0" borderId="35" xfId="0" applyNumberFormat="1" applyFont="1" applyFill="1" applyBorder="1" applyAlignment="1" applyProtection="1">
      <alignment horizontal="right" wrapText="1"/>
      <protection/>
    </xf>
    <xf numFmtId="1" fontId="17" fillId="0" borderId="36" xfId="0" applyNumberFormat="1" applyFont="1" applyFill="1" applyBorder="1" applyAlignment="1" applyProtection="1">
      <alignment horizontal="right"/>
      <protection/>
    </xf>
    <xf numFmtId="1" fontId="17" fillId="0" borderId="11" xfId="0" applyNumberFormat="1" applyFont="1" applyFill="1" applyBorder="1" applyAlignment="1" applyProtection="1">
      <alignment horizontal="right" wrapText="1"/>
      <protection/>
    </xf>
    <xf numFmtId="1" fontId="16" fillId="0" borderId="37" xfId="0" applyNumberFormat="1" applyFont="1" applyFill="1" applyBorder="1" applyAlignment="1" applyProtection="1">
      <alignment horizontal="right" wrapText="1"/>
      <protection locked="0"/>
    </xf>
    <xf numFmtId="1" fontId="16" fillId="0" borderId="18" xfId="0" applyNumberFormat="1" applyFont="1" applyFill="1" applyBorder="1" applyAlignment="1" applyProtection="1">
      <alignment horizontal="right" wrapText="1"/>
      <protection locked="0"/>
    </xf>
    <xf numFmtId="14" fontId="0" fillId="2" borderId="9" xfId="0" applyNumberFormat="1" applyFont="1" applyFill="1" applyBorder="1" applyAlignment="1" applyProtection="1">
      <alignment horizontal="left"/>
      <protection/>
    </xf>
    <xf numFmtId="0" fontId="0" fillId="2" borderId="9" xfId="0" applyNumberFormat="1" applyFont="1" applyFill="1" applyBorder="1" applyAlignment="1" applyProtection="1" quotePrefix="1">
      <alignment horizontal="left"/>
      <protection/>
    </xf>
    <xf numFmtId="0" fontId="0" fillId="2" borderId="9" xfId="0" applyFont="1" applyFill="1" applyBorder="1" applyAlignment="1">
      <alignment/>
    </xf>
    <xf numFmtId="0" fontId="5" fillId="3" borderId="9" xfId="0" applyNumberFormat="1" applyFont="1" applyFill="1" applyBorder="1" applyAlignment="1" applyProtection="1">
      <alignment horizontal="center" vertical="center" wrapText="1"/>
      <protection/>
    </xf>
    <xf numFmtId="0" fontId="5" fillId="3" borderId="30" xfId="0" applyNumberFormat="1" applyFont="1" applyFill="1" applyBorder="1" applyAlignment="1" applyProtection="1">
      <alignment horizontal="center" vertical="center" wrapText="1"/>
      <protection/>
    </xf>
    <xf numFmtId="0" fontId="5" fillId="3" borderId="11" xfId="0" applyNumberFormat="1" applyFont="1" applyFill="1" applyBorder="1" applyAlignment="1" applyProtection="1">
      <alignment horizontal="center" vertical="center" wrapText="1"/>
      <protection/>
    </xf>
    <xf numFmtId="1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30" xfId="0" applyNumberFormat="1" applyFont="1" applyFill="1" applyBorder="1" applyAlignment="1" applyProtection="1">
      <alignment horizontal="center" vertical="center" wrapText="1"/>
      <protection/>
    </xf>
    <xf numFmtId="1" fontId="5" fillId="4" borderId="11" xfId="0" applyNumberFormat="1" applyFont="1" applyFill="1" applyBorder="1" applyAlignment="1" applyProtection="1">
      <alignment horizontal="center" vertical="center" wrapText="1"/>
      <protection/>
    </xf>
    <xf numFmtId="0" fontId="17" fillId="3" borderId="30" xfId="0" applyNumberFormat="1" applyFont="1" applyFill="1" applyBorder="1" applyAlignment="1" applyProtection="1">
      <alignment horizontal="center" vertical="center" wrapText="1"/>
      <protection/>
    </xf>
    <xf numFmtId="1" fontId="17" fillId="3" borderId="9" xfId="0" applyNumberFormat="1" applyFont="1" applyFill="1" applyBorder="1" applyAlignment="1" applyProtection="1">
      <alignment horizontal="center" vertical="center" wrapText="1"/>
      <protection/>
    </xf>
    <xf numFmtId="1" fontId="17" fillId="3" borderId="11" xfId="0" applyNumberFormat="1" applyFont="1" applyFill="1" applyBorder="1" applyAlignment="1" applyProtection="1">
      <alignment horizontal="center" vertical="center" wrapText="1"/>
      <protection/>
    </xf>
    <xf numFmtId="2" fontId="17" fillId="3" borderId="9" xfId="0" applyNumberFormat="1" applyFont="1" applyFill="1" applyBorder="1" applyAlignment="1" applyProtection="1">
      <alignment horizontal="right" vertical="center" wrapText="1"/>
      <protection/>
    </xf>
    <xf numFmtId="0" fontId="16" fillId="3" borderId="30" xfId="0" applyNumberFormat="1" applyFont="1" applyFill="1" applyBorder="1" applyAlignment="1" applyProtection="1">
      <alignment horizontal="left" vertical="center" wrapText="1"/>
      <protection/>
    </xf>
    <xf numFmtId="2" fontId="17" fillId="3" borderId="11" xfId="0" applyNumberFormat="1" applyFont="1" applyFill="1" applyBorder="1" applyAlignment="1" applyProtection="1">
      <alignment horizontal="right" vertical="center" wrapText="1"/>
      <protection/>
    </xf>
    <xf numFmtId="14" fontId="17" fillId="0" borderId="8" xfId="0" applyNumberFormat="1" applyFont="1" applyFill="1" applyBorder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8" fillId="3" borderId="15" xfId="0" applyNumberFormat="1" applyFont="1" applyFill="1" applyBorder="1" applyAlignment="1" applyProtection="1">
      <alignment horizontal="center" vertical="center"/>
      <protection/>
    </xf>
    <xf numFmtId="0" fontId="18" fillId="3" borderId="10" xfId="0" applyNumberFormat="1" applyFont="1" applyFill="1" applyBorder="1" applyAlignment="1" applyProtection="1">
      <alignment horizontal="centerContinuous" vertical="center"/>
      <protection/>
    </xf>
    <xf numFmtId="0" fontId="18" fillId="3" borderId="38" xfId="0" applyNumberFormat="1" applyFont="1" applyFill="1" applyBorder="1" applyAlignment="1" applyProtection="1">
      <alignment horizontal="centerContinuous" vertical="center"/>
      <protection/>
    </xf>
    <xf numFmtId="174" fontId="18" fillId="3" borderId="20" xfId="0" applyNumberFormat="1" applyFont="1" applyFill="1" applyBorder="1" applyAlignment="1" applyProtection="1">
      <alignment horizontal="centerContinuous" vertical="center"/>
      <protection/>
    </xf>
    <xf numFmtId="0" fontId="18" fillId="3" borderId="14" xfId="0" applyNumberFormat="1" applyFont="1" applyFill="1" applyBorder="1" applyAlignment="1" applyProtection="1">
      <alignment horizontal="centerContinuous" vertical="center"/>
      <protection/>
    </xf>
    <xf numFmtId="0" fontId="18" fillId="3" borderId="20" xfId="0" applyNumberFormat="1" applyFont="1" applyFill="1" applyBorder="1" applyAlignment="1" applyProtection="1">
      <alignment horizontal="centerContinuous" vertical="center"/>
      <protection/>
    </xf>
    <xf numFmtId="0" fontId="18" fillId="3" borderId="34" xfId="0" applyNumberFormat="1" applyFont="1" applyFill="1" applyBorder="1" applyAlignment="1" applyProtection="1">
      <alignment horizontal="centerContinuous" vertical="center"/>
      <protection/>
    </xf>
    <xf numFmtId="0" fontId="18" fillId="3" borderId="17" xfId="0" applyNumberFormat="1" applyFont="1" applyFill="1" applyBorder="1" applyAlignment="1" applyProtection="1">
      <alignment horizontal="center" vertical="center"/>
      <protection/>
    </xf>
    <xf numFmtId="0" fontId="18" fillId="3" borderId="17" xfId="0" applyNumberFormat="1" applyFont="1" applyFill="1" applyBorder="1" applyAlignment="1" applyProtection="1">
      <alignment horizontal="center" vertical="center" wrapText="1"/>
      <protection/>
    </xf>
    <xf numFmtId="174" fontId="18" fillId="3" borderId="17" xfId="0" applyNumberFormat="1" applyFont="1" applyFill="1" applyBorder="1" applyAlignment="1" applyProtection="1">
      <alignment horizontal="center" vertical="center" wrapText="1"/>
      <protection/>
    </xf>
    <xf numFmtId="0" fontId="21" fillId="3" borderId="9" xfId="0" applyFont="1" applyFill="1" applyBorder="1" applyAlignment="1" applyProtection="1">
      <alignment horizontal="center" vertical="center"/>
      <protection/>
    </xf>
    <xf numFmtId="1" fontId="18" fillId="3" borderId="9" xfId="0" applyNumberFormat="1" applyFont="1" applyFill="1" applyBorder="1" applyAlignment="1" applyProtection="1">
      <alignment horizontal="center" vertical="center"/>
      <protection/>
    </xf>
    <xf numFmtId="174" fontId="18" fillId="3" borderId="9" xfId="0" applyNumberFormat="1" applyFont="1" applyFill="1" applyBorder="1" applyAlignment="1" applyProtection="1">
      <alignment horizontal="center" vertical="center"/>
      <protection/>
    </xf>
    <xf numFmtId="0" fontId="24" fillId="3" borderId="36" xfId="0" applyNumberFormat="1" applyFont="1" applyFill="1" applyBorder="1" applyAlignment="1" applyProtection="1">
      <alignment horizontal="center"/>
      <protection/>
    </xf>
    <xf numFmtId="0" fontId="17" fillId="3" borderId="11" xfId="0" applyNumberFormat="1" applyFont="1" applyFill="1" applyBorder="1" applyAlignment="1" applyProtection="1">
      <alignment horizontal="center" wrapText="1"/>
      <protection/>
    </xf>
    <xf numFmtId="0" fontId="17" fillId="3" borderId="35" xfId="0" applyNumberFormat="1" applyFont="1" applyFill="1" applyBorder="1" applyAlignment="1" applyProtection="1">
      <alignment horizontal="center" wrapText="1"/>
      <protection/>
    </xf>
    <xf numFmtId="0" fontId="17" fillId="3" borderId="36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left"/>
      <protection/>
    </xf>
    <xf numFmtId="14" fontId="3" fillId="0" borderId="39" xfId="0" applyNumberFormat="1" applyFont="1" applyFill="1" applyBorder="1" applyAlignment="1" applyProtection="1">
      <alignment horizontal="left"/>
      <protection/>
    </xf>
    <xf numFmtId="0" fontId="3" fillId="0" borderId="39" xfId="0" applyFont="1" applyFill="1" applyBorder="1" applyAlignment="1" applyProtection="1">
      <alignment horizontal="left"/>
      <protection/>
    </xf>
    <xf numFmtId="14" fontId="0" fillId="2" borderId="9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0" fillId="2" borderId="4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vertical="top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1" fillId="0" borderId="41" xfId="0" applyNumberFormat="1" applyFont="1" applyFill="1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top" wrapText="1"/>
      <protection/>
    </xf>
    <xf numFmtId="49" fontId="6" fillId="0" borderId="9" xfId="0" applyNumberFormat="1" applyFont="1" applyFill="1" applyBorder="1" applyAlignment="1" applyProtection="1">
      <alignment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5" fillId="0" borderId="43" xfId="0" applyNumberFormat="1" applyFont="1" applyFill="1" applyBorder="1" applyAlignment="1" applyProtection="1">
      <alignment horizontal="left" vertical="top" wrapText="1"/>
      <protection/>
    </xf>
    <xf numFmtId="0" fontId="0" fillId="0" borderId="33" xfId="0" applyBorder="1" applyAlignment="1">
      <alignment horizontal="left" vertical="top" wrapText="1"/>
    </xf>
    <xf numFmtId="0" fontId="4" fillId="3" borderId="9" xfId="0" applyNumberFormat="1" applyFont="1" applyFill="1" applyBorder="1" applyAlignment="1" applyProtection="1">
      <alignment horizontal="center" vertical="center" wrapText="1"/>
      <protection/>
    </xf>
    <xf numFmtId="0" fontId="4" fillId="3" borderId="44" xfId="0" applyNumberFormat="1" applyFont="1" applyFill="1" applyBorder="1" applyAlignment="1" applyProtection="1">
      <alignment horizontal="center" vertical="center" wrapText="1"/>
      <protection/>
    </xf>
    <xf numFmtId="0" fontId="4" fillId="3" borderId="45" xfId="0" applyNumberFormat="1" applyFont="1" applyFill="1" applyBorder="1" applyAlignment="1" applyProtection="1">
      <alignment horizontal="center" vertical="center" wrapText="1"/>
      <protection/>
    </xf>
    <xf numFmtId="0" fontId="4" fillId="3" borderId="46" xfId="0" applyNumberFormat="1" applyFont="1" applyFill="1" applyBorder="1" applyAlignment="1" applyProtection="1">
      <alignment horizontal="center" vertical="center" wrapText="1"/>
      <protection/>
    </xf>
    <xf numFmtId="0" fontId="5" fillId="3" borderId="47" xfId="0" applyNumberFormat="1" applyFont="1" applyFill="1" applyBorder="1" applyAlignment="1" applyProtection="1">
      <alignment horizontal="center" vertical="center" wrapText="1"/>
      <protection/>
    </xf>
    <xf numFmtId="0" fontId="5" fillId="3" borderId="46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3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49" fontId="0" fillId="2" borderId="20" xfId="0" applyNumberFormat="1" applyFont="1" applyFill="1" applyBorder="1" applyAlignment="1" applyProtection="1">
      <alignment horizontal="center"/>
      <protection/>
    </xf>
    <xf numFmtId="49" fontId="0" fillId="2" borderId="48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vertical="top" wrapText="1"/>
      <protection/>
    </xf>
    <xf numFmtId="0" fontId="17" fillId="0" borderId="8" xfId="0" applyNumberFormat="1" applyFont="1" applyFill="1" applyBorder="1" applyAlignment="1" applyProtection="1">
      <alignment horizontal="left" wrapText="1"/>
      <protection locked="0"/>
    </xf>
    <xf numFmtId="0" fontId="17" fillId="0" borderId="8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right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  <xf numFmtId="0" fontId="17" fillId="3" borderId="9" xfId="0" applyNumberFormat="1" applyFont="1" applyFill="1" applyBorder="1" applyAlignment="1" applyProtection="1">
      <alignment horizontal="center" vertical="center" wrapText="1"/>
      <protection/>
    </xf>
    <xf numFmtId="0" fontId="16" fillId="3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9" xfId="0" applyNumberFormat="1" applyFont="1" applyFill="1" applyBorder="1" applyAlignment="1" applyProtection="1">
      <alignment vertical="center" wrapText="1"/>
      <protection/>
    </xf>
    <xf numFmtId="0" fontId="16" fillId="3" borderId="9" xfId="0" applyNumberFormat="1" applyFont="1" applyFill="1" applyBorder="1" applyAlignment="1" applyProtection="1">
      <alignment horizontal="left" vertical="center" wrapText="1"/>
      <protection/>
    </xf>
    <xf numFmtId="0" fontId="17" fillId="3" borderId="10" xfId="0" applyNumberFormat="1" applyFont="1" applyFill="1" applyBorder="1" applyAlignment="1" applyProtection="1">
      <alignment horizontal="center" vertical="center" wrapText="1"/>
      <protection/>
    </xf>
    <xf numFmtId="0" fontId="17" fillId="3" borderId="30" xfId="0" applyNumberFormat="1" applyFont="1" applyFill="1" applyBorder="1" applyAlignment="1" applyProtection="1">
      <alignment horizontal="center" vertical="center" wrapText="1"/>
      <protection/>
    </xf>
    <xf numFmtId="0" fontId="16" fillId="3" borderId="49" xfId="0" applyNumberFormat="1" applyFont="1" applyFill="1" applyBorder="1" applyAlignment="1" applyProtection="1">
      <alignment horizontal="center" vertical="center" wrapText="1"/>
      <protection/>
    </xf>
    <xf numFmtId="0" fontId="16" fillId="3" borderId="30" xfId="0" applyNumberFormat="1" applyFont="1" applyFill="1" applyBorder="1" applyAlignment="1" applyProtection="1">
      <alignment horizontal="center" vertical="center" wrapText="1"/>
      <protection/>
    </xf>
    <xf numFmtId="0" fontId="17" fillId="3" borderId="35" xfId="0" applyNumberFormat="1" applyFont="1" applyFill="1" applyBorder="1" applyAlignment="1" applyProtection="1">
      <alignment horizontal="center" vertical="center" wrapText="1"/>
      <protection/>
    </xf>
    <xf numFmtId="0" fontId="17" fillId="3" borderId="11" xfId="0" applyNumberFormat="1" applyFont="1" applyFill="1" applyBorder="1" applyAlignment="1" applyProtection="1">
      <alignment horizontal="center" vertical="center" wrapText="1"/>
      <protection/>
    </xf>
    <xf numFmtId="0" fontId="21" fillId="2" borderId="0" xfId="0" applyFont="1" applyFill="1" applyAlignment="1" applyProtection="1">
      <alignment horizontal="center" vertical="center"/>
      <protection/>
    </xf>
    <xf numFmtId="0" fontId="17" fillId="3" borderId="50" xfId="0" applyNumberFormat="1" applyFont="1" applyFill="1" applyBorder="1" applyAlignment="1" applyProtection="1">
      <alignment horizontal="center" vertical="center" wrapText="1"/>
      <protection/>
    </xf>
    <xf numFmtId="0" fontId="17" fillId="3" borderId="51" xfId="0" applyNumberFormat="1" applyFont="1" applyFill="1" applyBorder="1" applyAlignment="1" applyProtection="1">
      <alignment horizontal="center" vertical="center" wrapText="1"/>
      <protection/>
    </xf>
    <xf numFmtId="0" fontId="17" fillId="3" borderId="52" xfId="0" applyNumberFormat="1" applyFont="1" applyFill="1" applyBorder="1" applyAlignment="1" applyProtection="1">
      <alignment horizontal="center" vertical="center" wrapText="1"/>
      <protection/>
    </xf>
    <xf numFmtId="0" fontId="17" fillId="3" borderId="53" xfId="0" applyNumberFormat="1" applyFont="1" applyFill="1" applyBorder="1" applyAlignment="1" applyProtection="1">
      <alignment horizontal="center" vertical="center" wrapText="1"/>
      <protection/>
    </xf>
    <xf numFmtId="0" fontId="17" fillId="3" borderId="54" xfId="0" applyNumberFormat="1" applyFont="1" applyFill="1" applyBorder="1" applyAlignment="1" applyProtection="1">
      <alignment horizontal="center" vertical="center" wrapText="1"/>
      <protection/>
    </xf>
    <xf numFmtId="0" fontId="17" fillId="3" borderId="55" xfId="0" applyNumberFormat="1" applyFont="1" applyFill="1" applyBorder="1" applyAlignment="1" applyProtection="1">
      <alignment horizontal="center" vertical="center" wrapText="1"/>
      <protection/>
    </xf>
    <xf numFmtId="0" fontId="17" fillId="3" borderId="56" xfId="0" applyNumberFormat="1" applyFont="1" applyFill="1" applyBorder="1" applyAlignment="1" applyProtection="1">
      <alignment horizontal="center" vertical="center" wrapText="1"/>
      <protection/>
    </xf>
    <xf numFmtId="0" fontId="17" fillId="3" borderId="57" xfId="0" applyNumberFormat="1" applyFont="1" applyFill="1" applyBorder="1" applyAlignment="1" applyProtection="1">
      <alignment horizontal="center" vertical="center" wrapText="1"/>
      <protection/>
    </xf>
    <xf numFmtId="0" fontId="17" fillId="3" borderId="58" xfId="0" applyNumberFormat="1" applyFont="1" applyFill="1" applyBorder="1" applyAlignment="1" applyProtection="1">
      <alignment horizontal="center" vertical="center" wrapText="1"/>
      <protection/>
    </xf>
    <xf numFmtId="0" fontId="17" fillId="3" borderId="59" xfId="0" applyNumberFormat="1" applyFont="1" applyFill="1" applyBorder="1" applyAlignment="1" applyProtection="1">
      <alignment horizontal="center" vertical="center" wrapText="1"/>
      <protection/>
    </xf>
    <xf numFmtId="0" fontId="24" fillId="3" borderId="10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NumberFormat="1" applyFont="1" applyFill="1" applyBorder="1" applyAlignment="1" applyProtection="1">
      <alignment horizontal="center" vertical="center" wrapText="1"/>
      <protection/>
    </xf>
    <xf numFmtId="0" fontId="17" fillId="3" borderId="60" xfId="0" applyNumberFormat="1" applyFont="1" applyFill="1" applyBorder="1" applyAlignment="1" applyProtection="1">
      <alignment horizontal="center" vertical="center" wrapText="1"/>
      <protection/>
    </xf>
    <xf numFmtId="0" fontId="17" fillId="3" borderId="61" xfId="0" applyNumberFormat="1" applyFont="1" applyFill="1" applyBorder="1" applyAlignment="1" applyProtection="1">
      <alignment horizontal="center" vertical="center" wrapText="1"/>
      <protection/>
    </xf>
    <xf numFmtId="0" fontId="17" fillId="3" borderId="62" xfId="0" applyNumberFormat="1" applyFont="1" applyFill="1" applyBorder="1" applyAlignment="1" applyProtection="1">
      <alignment horizontal="center" vertical="center" wrapText="1"/>
      <protection/>
    </xf>
    <xf numFmtId="0" fontId="24" fillId="3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31" xfId="0" applyNumberFormat="1" applyFont="1" applyFill="1" applyBorder="1" applyAlignment="1" applyProtection="1">
      <alignment horizontal="center" vertical="center" wrapText="1"/>
      <protection/>
    </xf>
    <xf numFmtId="0" fontId="17" fillId="3" borderId="63" xfId="0" applyNumberFormat="1" applyFont="1" applyFill="1" applyBorder="1" applyAlignment="1" applyProtection="1">
      <alignment horizontal="center" vertical="center" wrapText="1"/>
      <protection/>
    </xf>
    <xf numFmtId="0" fontId="17" fillId="3" borderId="64" xfId="0" applyNumberFormat="1" applyFont="1" applyFill="1" applyBorder="1" applyAlignment="1" applyProtection="1">
      <alignment horizontal="center" vertical="center" wrapText="1"/>
      <protection/>
    </xf>
    <xf numFmtId="0" fontId="17" fillId="3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left"/>
      <protection/>
    </xf>
    <xf numFmtId="0" fontId="0" fillId="0" borderId="42" xfId="0" applyBorder="1" applyAlignment="1">
      <alignment horizontal="left"/>
    </xf>
    <xf numFmtId="49" fontId="17" fillId="0" borderId="2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left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0" fillId="2" borderId="41" xfId="0" applyNumberFormat="1" applyFont="1" applyFill="1" applyBorder="1" applyAlignment="1" applyProtection="1">
      <alignment horizontal="center"/>
      <protection/>
    </xf>
    <xf numFmtId="0" fontId="0" fillId="2" borderId="4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 locked="0"/>
    </xf>
    <xf numFmtId="14" fontId="17" fillId="0" borderId="66" xfId="0" applyNumberFormat="1" applyFont="1" applyFill="1" applyBorder="1" applyAlignment="1" applyProtection="1">
      <alignment horizontal="center" vertical="center" wrapText="1"/>
      <protection/>
    </xf>
    <xf numFmtId="0" fontId="24" fillId="0" borderId="67" xfId="0" applyNumberFormat="1" applyFont="1" applyFill="1" applyBorder="1" applyAlignment="1" applyProtection="1">
      <alignment horizontal="center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66" xfId="0" applyNumberFormat="1" applyFont="1" applyFill="1" applyBorder="1" applyAlignment="1" applyProtection="1">
      <alignment vertical="center" wrapText="1"/>
      <protection locked="0"/>
    </xf>
    <xf numFmtId="0" fontId="17" fillId="0" borderId="19" xfId="0" applyNumberFormat="1" applyFont="1" applyFill="1" applyBorder="1" applyAlignment="1" applyProtection="1">
      <alignment vertical="center" wrapText="1"/>
      <protection locked="0"/>
    </xf>
    <xf numFmtId="0" fontId="17" fillId="0" borderId="67" xfId="0" applyNumberFormat="1" applyFont="1" applyFill="1" applyBorder="1" applyAlignment="1" applyProtection="1">
      <alignment vertical="center" wrapText="1"/>
      <protection locked="0"/>
    </xf>
    <xf numFmtId="0" fontId="17" fillId="3" borderId="68" xfId="0" applyNumberFormat="1" applyFont="1" applyFill="1" applyBorder="1" applyAlignment="1" applyProtection="1">
      <alignment horizontal="center" vertical="center" wrapText="1"/>
      <protection/>
    </xf>
    <xf numFmtId="0" fontId="24" fillId="3" borderId="55" xfId="0" applyNumberFormat="1" applyFont="1" applyFill="1" applyBorder="1" applyAlignment="1" applyProtection="1">
      <alignment horizontal="center"/>
      <protection/>
    </xf>
    <xf numFmtId="0" fontId="24" fillId="3" borderId="36" xfId="0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>
      <alignment horizontal="right"/>
    </xf>
    <xf numFmtId="0" fontId="29" fillId="3" borderId="69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178" fontId="31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14" fontId="32" fillId="0" borderId="0" xfId="0" applyNumberFormat="1" applyFont="1" applyFill="1" applyBorder="1" applyAlignment="1">
      <alignment horizontal="left"/>
    </xf>
    <xf numFmtId="14" fontId="5" fillId="0" borderId="19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3" fillId="2" borderId="39" xfId="0" applyFont="1" applyFill="1" applyBorder="1" applyAlignment="1" applyProtection="1">
      <alignment horizontal="center"/>
      <protection/>
    </xf>
    <xf numFmtId="0" fontId="29" fillId="3" borderId="71" xfId="0" applyFont="1" applyFill="1" applyBorder="1" applyAlignment="1">
      <alignment horizontal="center" vertical="center" wrapText="1"/>
    </xf>
    <xf numFmtId="49" fontId="29" fillId="3" borderId="69" xfId="0" applyNumberFormat="1" applyFont="1" applyFill="1" applyBorder="1" applyAlignment="1">
      <alignment horizontal="center" vertical="center" wrapText="1"/>
    </xf>
    <xf numFmtId="49" fontId="29" fillId="3" borderId="11" xfId="0" applyNumberFormat="1" applyFont="1" applyFill="1" applyBorder="1" applyAlignment="1">
      <alignment horizontal="center" vertical="center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26.140625" style="0" bestFit="1" customWidth="1"/>
    <col min="2" max="2" width="30.57421875" style="0" customWidth="1"/>
  </cols>
  <sheetData>
    <row r="3" spans="1:2" ht="12.75">
      <c r="A3" s="18" t="s">
        <v>106</v>
      </c>
      <c r="B3" s="249" t="s">
        <v>319</v>
      </c>
    </row>
    <row r="5" spans="1:2" ht="12.75">
      <c r="A5" s="18" t="s">
        <v>107</v>
      </c>
      <c r="B5" s="247" t="s">
        <v>317</v>
      </c>
    </row>
    <row r="6" ht="12.75">
      <c r="B6" s="63"/>
    </row>
    <row r="7" spans="1:2" ht="12.75">
      <c r="A7" s="18" t="s">
        <v>108</v>
      </c>
      <c r="B7" s="248">
        <v>148103178</v>
      </c>
    </row>
    <row r="8" ht="12.75">
      <c r="B8" s="25"/>
    </row>
    <row r="9" spans="1:2" ht="12.75">
      <c r="A9" s="18" t="s">
        <v>104</v>
      </c>
      <c r="B9" s="247" t="s">
        <v>318</v>
      </c>
    </row>
    <row r="10" ht="12.75">
      <c r="B10" s="25"/>
    </row>
    <row r="11" spans="1:2" ht="12.75">
      <c r="A11" s="18" t="s">
        <v>63</v>
      </c>
      <c r="B11" s="247" t="s">
        <v>316</v>
      </c>
    </row>
    <row r="12" ht="12.75">
      <c r="B12" s="25"/>
    </row>
    <row r="13" spans="1:2" ht="12.75">
      <c r="A13" s="18" t="s">
        <v>109</v>
      </c>
      <c r="B13" s="286" t="s">
        <v>321</v>
      </c>
    </row>
  </sheetData>
  <sheetProtection/>
  <protectedRanges>
    <protectedRange sqref="B3:B13" name="Range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J77"/>
  <sheetViews>
    <sheetView showGridLines="0" zoomScale="115" zoomScaleNormal="115" workbookViewId="0" topLeftCell="A1">
      <selection activeCell="A14" sqref="A14"/>
    </sheetView>
  </sheetViews>
  <sheetFormatPr defaultColWidth="9.140625" defaultRowHeight="12.75"/>
  <cols>
    <col min="3" max="3" width="12.00390625" style="0" customWidth="1"/>
    <col min="4" max="4" width="11.421875" style="0" customWidth="1"/>
    <col min="5" max="5" width="13.28125" style="0" customWidth="1"/>
    <col min="6" max="6" width="15.8515625" style="0" customWidth="1"/>
    <col min="7" max="7" width="25.00390625" style="0" customWidth="1"/>
    <col min="8" max="8" width="11.140625" style="0" customWidth="1"/>
    <col min="9" max="9" width="11.00390625" style="0" customWidth="1"/>
  </cols>
  <sheetData>
    <row r="1" spans="3:9" ht="10.5" customHeight="1">
      <c r="C1" s="296" t="s">
        <v>0</v>
      </c>
      <c r="D1" s="296"/>
      <c r="E1" s="296"/>
      <c r="F1" s="296"/>
      <c r="G1" s="296"/>
      <c r="H1" s="296"/>
      <c r="I1" s="296"/>
    </row>
    <row r="2" spans="3:9" ht="12" customHeight="1">
      <c r="C2" s="2"/>
      <c r="D2" s="2"/>
      <c r="E2" s="294" t="s">
        <v>59</v>
      </c>
      <c r="F2" s="294"/>
      <c r="G2" s="294"/>
      <c r="H2" s="295" t="s">
        <v>103</v>
      </c>
      <c r="I2" s="295"/>
    </row>
    <row r="3" spans="3:9" ht="12" customHeight="1">
      <c r="C3" s="4"/>
      <c r="D3" s="6" t="s">
        <v>57</v>
      </c>
      <c r="E3" s="292" t="str">
        <f>ZaglStr!B5</f>
        <v>"МЕЛИ МОБИЛ" ДЗЗД</v>
      </c>
      <c r="F3" s="293"/>
      <c r="G3" s="19">
        <f>ZaglStr!B7</f>
        <v>148103178</v>
      </c>
      <c r="H3" s="4"/>
      <c r="I3" s="4"/>
    </row>
    <row r="4" spans="3:9" ht="12" customHeight="1">
      <c r="C4" s="4"/>
      <c r="D4" s="6" t="s">
        <v>58</v>
      </c>
      <c r="E4" s="288" t="s">
        <v>320</v>
      </c>
      <c r="F4" s="319"/>
      <c r="G4" s="320"/>
      <c r="H4" s="4"/>
      <c r="I4" s="4"/>
    </row>
    <row r="5" spans="3:9" ht="3" customHeight="1">
      <c r="C5" s="5"/>
      <c r="D5" s="7"/>
      <c r="E5" s="9"/>
      <c r="F5" s="9"/>
      <c r="G5" s="11"/>
      <c r="H5" s="12"/>
      <c r="I5" s="12"/>
    </row>
    <row r="6" spans="3:10" ht="12" customHeight="1">
      <c r="C6" s="309" t="s">
        <v>1</v>
      </c>
      <c r="D6" s="309"/>
      <c r="E6" s="309"/>
      <c r="F6" s="309"/>
      <c r="G6" s="310" t="s">
        <v>64</v>
      </c>
      <c r="H6" s="311"/>
      <c r="I6" s="312"/>
      <c r="J6" s="13"/>
    </row>
    <row r="7" spans="3:10" ht="15" customHeight="1">
      <c r="C7" s="316" t="s">
        <v>2</v>
      </c>
      <c r="D7" s="316"/>
      <c r="E7" s="316" t="s">
        <v>60</v>
      </c>
      <c r="F7" s="316"/>
      <c r="G7" s="251" t="s">
        <v>2</v>
      </c>
      <c r="H7" s="313" t="s">
        <v>60</v>
      </c>
      <c r="I7" s="314"/>
      <c r="J7" s="13"/>
    </row>
    <row r="8" spans="3:10" ht="22.5" customHeight="1">
      <c r="C8" s="316" t="s">
        <v>3</v>
      </c>
      <c r="D8" s="316"/>
      <c r="E8" s="250" t="s">
        <v>61</v>
      </c>
      <c r="F8" s="250" t="s">
        <v>62</v>
      </c>
      <c r="G8" s="251" t="s">
        <v>3</v>
      </c>
      <c r="H8" s="252" t="s">
        <v>61</v>
      </c>
      <c r="I8" s="252" t="s">
        <v>62</v>
      </c>
      <c r="J8" s="13"/>
    </row>
    <row r="9" spans="3:10" ht="15" customHeight="1">
      <c r="C9" s="315" t="s">
        <v>4</v>
      </c>
      <c r="D9" s="315"/>
      <c r="E9" s="253">
        <v>1</v>
      </c>
      <c r="F9" s="253">
        <v>2</v>
      </c>
      <c r="G9" s="254" t="s">
        <v>4</v>
      </c>
      <c r="H9" s="255">
        <v>1</v>
      </c>
      <c r="I9" s="255">
        <v>2</v>
      </c>
      <c r="J9" s="13"/>
    </row>
    <row r="10" spans="3:10" ht="21" customHeight="1">
      <c r="C10" s="303" t="s">
        <v>5</v>
      </c>
      <c r="D10" s="303"/>
      <c r="E10" s="213"/>
      <c r="F10" s="213"/>
      <c r="G10" s="214" t="s">
        <v>65</v>
      </c>
      <c r="H10" s="215"/>
      <c r="I10" s="215"/>
      <c r="J10" s="13"/>
    </row>
    <row r="11" spans="3:10" ht="20.25" customHeight="1">
      <c r="C11" s="303" t="s">
        <v>6</v>
      </c>
      <c r="D11" s="303"/>
      <c r="E11" s="216"/>
      <c r="F11" s="216"/>
      <c r="G11" s="214" t="s">
        <v>66</v>
      </c>
      <c r="H11" s="217"/>
      <c r="I11" s="217"/>
      <c r="J11" s="13"/>
    </row>
    <row r="12" spans="3:10" ht="15" customHeight="1">
      <c r="C12" s="303" t="s">
        <v>7</v>
      </c>
      <c r="D12" s="303"/>
      <c r="E12" s="216"/>
      <c r="F12" s="216"/>
      <c r="G12" s="214" t="s">
        <v>67</v>
      </c>
      <c r="H12" s="217"/>
      <c r="I12" s="217"/>
      <c r="J12" s="13"/>
    </row>
    <row r="13" spans="3:10" ht="22.5" customHeight="1">
      <c r="C13" s="299" t="s">
        <v>8</v>
      </c>
      <c r="D13" s="299"/>
      <c r="E13" s="213"/>
      <c r="F13" s="213"/>
      <c r="G13" s="214" t="s">
        <v>68</v>
      </c>
      <c r="H13" s="217"/>
      <c r="I13" s="217"/>
      <c r="J13" s="13"/>
    </row>
    <row r="14" spans="3:10" ht="12.75">
      <c r="C14" s="299" t="s">
        <v>9</v>
      </c>
      <c r="D14" s="299"/>
      <c r="E14" s="213"/>
      <c r="F14" s="213"/>
      <c r="G14" s="214" t="s">
        <v>69</v>
      </c>
      <c r="H14" s="215"/>
      <c r="I14" s="215"/>
      <c r="J14" s="13"/>
    </row>
    <row r="15" spans="3:10" ht="15.75" customHeight="1">
      <c r="C15" s="299" t="s">
        <v>105</v>
      </c>
      <c r="D15" s="299"/>
      <c r="E15" s="213"/>
      <c r="F15" s="213"/>
      <c r="G15" s="218" t="s">
        <v>70</v>
      </c>
      <c r="H15" s="217"/>
      <c r="I15" s="217"/>
      <c r="J15" s="13"/>
    </row>
    <row r="16" spans="3:10" ht="33" customHeight="1">
      <c r="C16" s="299" t="s">
        <v>10</v>
      </c>
      <c r="D16" s="299"/>
      <c r="E16" s="213"/>
      <c r="F16" s="213"/>
      <c r="G16" s="218" t="s">
        <v>71</v>
      </c>
      <c r="H16" s="217"/>
      <c r="I16" s="217"/>
      <c r="J16" s="13"/>
    </row>
    <row r="17" spans="3:10" ht="22.5" customHeight="1">
      <c r="C17" s="304" t="s">
        <v>11</v>
      </c>
      <c r="D17" s="304"/>
      <c r="E17" s="219">
        <f>SUM(E13:E16)</f>
        <v>0</v>
      </c>
      <c r="F17" s="219">
        <f>SUM(F13:F16)</f>
        <v>0</v>
      </c>
      <c r="G17" s="218" t="s">
        <v>72</v>
      </c>
      <c r="H17" s="217"/>
      <c r="I17" s="217"/>
      <c r="J17" s="13"/>
    </row>
    <row r="18" spans="3:10" ht="21.75" customHeight="1">
      <c r="C18" s="303" t="s">
        <v>12</v>
      </c>
      <c r="D18" s="303"/>
      <c r="E18" s="216"/>
      <c r="F18" s="216"/>
      <c r="G18" s="218" t="s">
        <v>73</v>
      </c>
      <c r="H18" s="217"/>
      <c r="I18" s="217"/>
      <c r="J18" s="13"/>
    </row>
    <row r="19" spans="3:10" ht="20.25" customHeight="1">
      <c r="C19" s="299" t="s">
        <v>13</v>
      </c>
      <c r="D19" s="299"/>
      <c r="E19" s="219">
        <f>SUM(E20:E21)</f>
        <v>0</v>
      </c>
      <c r="F19" s="219">
        <f>SUM(F20:F21)</f>
        <v>0</v>
      </c>
      <c r="G19" s="220" t="s">
        <v>52</v>
      </c>
      <c r="H19" s="221">
        <f>SUM(H15:H18)</f>
        <v>0</v>
      </c>
      <c r="I19" s="221">
        <f>SUM(I15:I18)</f>
        <v>0</v>
      </c>
      <c r="J19" s="13"/>
    </row>
    <row r="20" spans="3:10" ht="33.75" customHeight="1">
      <c r="C20" s="299" t="s">
        <v>14</v>
      </c>
      <c r="D20" s="299"/>
      <c r="E20" s="213"/>
      <c r="F20" s="213"/>
      <c r="G20" s="214" t="s">
        <v>74</v>
      </c>
      <c r="H20" s="215"/>
      <c r="I20" s="215"/>
      <c r="J20" s="13"/>
    </row>
    <row r="21" spans="3:10" ht="16.5" customHeight="1">
      <c r="C21" s="299" t="s">
        <v>15</v>
      </c>
      <c r="D21" s="299"/>
      <c r="E21" s="213"/>
      <c r="F21" s="213"/>
      <c r="G21" s="218" t="s">
        <v>75</v>
      </c>
      <c r="H21" s="217">
        <v>3</v>
      </c>
      <c r="I21" s="217">
        <v>3</v>
      </c>
      <c r="J21" s="13"/>
    </row>
    <row r="22" spans="3:10" ht="22.5" customHeight="1">
      <c r="C22" s="299" t="s">
        <v>16</v>
      </c>
      <c r="D22" s="299"/>
      <c r="E22" s="213"/>
      <c r="F22" s="213"/>
      <c r="G22" s="218" t="s">
        <v>76</v>
      </c>
      <c r="H22" s="217"/>
      <c r="I22" s="217"/>
      <c r="J22" s="13"/>
    </row>
    <row r="23" spans="3:10" ht="17.25" customHeight="1">
      <c r="C23" s="299" t="s">
        <v>17</v>
      </c>
      <c r="D23" s="299"/>
      <c r="E23" s="213"/>
      <c r="F23" s="213"/>
      <c r="G23" s="220" t="s">
        <v>77</v>
      </c>
      <c r="H23" s="221">
        <f>SUM(H21:H22)</f>
        <v>3</v>
      </c>
      <c r="I23" s="221">
        <f>SUM(I21:I22)</f>
        <v>3</v>
      </c>
      <c r="J23" s="13"/>
    </row>
    <row r="24" spans="3:10" ht="31.5" customHeight="1">
      <c r="C24" s="299" t="s">
        <v>18</v>
      </c>
      <c r="D24" s="299"/>
      <c r="E24" s="213"/>
      <c r="F24" s="213"/>
      <c r="G24" s="214" t="s">
        <v>78</v>
      </c>
      <c r="H24" s="217"/>
      <c r="I24" s="217"/>
      <c r="J24" s="13"/>
    </row>
    <row r="25" spans="3:10" ht="12.75">
      <c r="C25" s="304" t="s">
        <v>19</v>
      </c>
      <c r="D25" s="304"/>
      <c r="E25" s="219">
        <f>SUM(E20:E24)</f>
        <v>0</v>
      </c>
      <c r="F25" s="219">
        <f>SUM(F20:F24)</f>
        <v>0</v>
      </c>
      <c r="G25" s="220" t="s">
        <v>79</v>
      </c>
      <c r="H25" s="221">
        <f>SUM(H11,H12,H13,H19,H23,H24)</f>
        <v>3</v>
      </c>
      <c r="I25" s="221">
        <f>SUM(I11,I12,I13,I19,I23,I24)</f>
        <v>3</v>
      </c>
      <c r="J25" s="13"/>
    </row>
    <row r="26" spans="3:10" ht="22.5" customHeight="1">
      <c r="C26" s="303" t="s">
        <v>20</v>
      </c>
      <c r="D26" s="303"/>
      <c r="E26" s="216"/>
      <c r="F26" s="216"/>
      <c r="G26" s="214" t="s">
        <v>80</v>
      </c>
      <c r="H26" s="215"/>
      <c r="I26" s="215"/>
      <c r="J26" s="13"/>
    </row>
    <row r="27" spans="3:10" ht="22.5" customHeight="1">
      <c r="C27" s="299" t="s">
        <v>21</v>
      </c>
      <c r="D27" s="299"/>
      <c r="E27" s="213"/>
      <c r="F27" s="213"/>
      <c r="G27" s="218" t="s">
        <v>81</v>
      </c>
      <c r="H27" s="217"/>
      <c r="I27" s="217"/>
      <c r="J27" s="13"/>
    </row>
    <row r="28" spans="3:10" ht="22.5" customHeight="1">
      <c r="C28" s="299" t="s">
        <v>22</v>
      </c>
      <c r="D28" s="299"/>
      <c r="E28" s="213"/>
      <c r="F28" s="213"/>
      <c r="G28" s="218" t="s">
        <v>82</v>
      </c>
      <c r="H28" s="215"/>
      <c r="I28" s="215"/>
      <c r="J28" s="13"/>
    </row>
    <row r="29" spans="3:10" ht="21" customHeight="1">
      <c r="C29" s="299" t="s">
        <v>23</v>
      </c>
      <c r="D29" s="299"/>
      <c r="E29" s="213"/>
      <c r="F29" s="213"/>
      <c r="G29" s="218" t="s">
        <v>83</v>
      </c>
      <c r="H29" s="217"/>
      <c r="I29" s="217"/>
      <c r="J29" s="13"/>
    </row>
    <row r="30" spans="3:10" ht="22.5" customHeight="1">
      <c r="C30" s="299" t="s">
        <v>24</v>
      </c>
      <c r="D30" s="299"/>
      <c r="E30" s="213"/>
      <c r="F30" s="213"/>
      <c r="G30" s="218" t="s">
        <v>84</v>
      </c>
      <c r="H30" s="217"/>
      <c r="I30" s="217"/>
      <c r="J30" s="13"/>
    </row>
    <row r="31" spans="3:10" ht="17.25" customHeight="1">
      <c r="C31" s="299" t="s">
        <v>25</v>
      </c>
      <c r="D31" s="299"/>
      <c r="E31" s="213"/>
      <c r="F31" s="213"/>
      <c r="G31" s="220" t="s">
        <v>30</v>
      </c>
      <c r="H31" s="221">
        <f>SUM(H27,H28,H30)</f>
        <v>0</v>
      </c>
      <c r="I31" s="221">
        <f>SUM(I27,I28,I30)</f>
        <v>0</v>
      </c>
      <c r="J31" s="13"/>
    </row>
    <row r="32" spans="3:10" ht="15.75" customHeight="1">
      <c r="C32" s="299" t="s">
        <v>26</v>
      </c>
      <c r="D32" s="299"/>
      <c r="E32" s="213"/>
      <c r="F32" s="213"/>
      <c r="G32" s="214" t="s">
        <v>85</v>
      </c>
      <c r="H32" s="215"/>
      <c r="I32" s="215"/>
      <c r="J32" s="13"/>
    </row>
    <row r="33" spans="3:10" ht="33.75" customHeight="1">
      <c r="C33" s="307" t="s">
        <v>110</v>
      </c>
      <c r="D33" s="308"/>
      <c r="E33" s="222"/>
      <c r="F33" s="223"/>
      <c r="G33" s="218" t="s">
        <v>86</v>
      </c>
      <c r="H33" s="221">
        <f>SUM(H34:H35)</f>
        <v>0</v>
      </c>
      <c r="I33" s="221">
        <f>SUM(I34:I35)</f>
        <v>0</v>
      </c>
      <c r="J33" s="13"/>
    </row>
    <row r="34" spans="3:10" ht="15" customHeight="1">
      <c r="C34" s="305" t="s">
        <v>111</v>
      </c>
      <c r="D34" s="306"/>
      <c r="E34" s="224"/>
      <c r="F34" s="225"/>
      <c r="G34" s="218" t="s">
        <v>87</v>
      </c>
      <c r="H34" s="217"/>
      <c r="I34" s="217"/>
      <c r="J34" s="13"/>
    </row>
    <row r="35" spans="3:10" ht="15" customHeight="1">
      <c r="C35" s="304" t="s">
        <v>28</v>
      </c>
      <c r="D35" s="304"/>
      <c r="E35" s="219">
        <f>SUM(E27:E33)</f>
        <v>0</v>
      </c>
      <c r="F35" s="219">
        <f>SUM(F27:F33)</f>
        <v>0</v>
      </c>
      <c r="G35" s="218" t="s">
        <v>41</v>
      </c>
      <c r="H35" s="217"/>
      <c r="I35" s="217"/>
      <c r="J35" s="13"/>
    </row>
    <row r="36" spans="3:10" ht="22.5" customHeight="1">
      <c r="C36" s="303" t="s">
        <v>29</v>
      </c>
      <c r="D36" s="303"/>
      <c r="E36" s="213"/>
      <c r="F36" s="213"/>
      <c r="G36" s="218" t="s">
        <v>88</v>
      </c>
      <c r="H36" s="221">
        <f>SUM(H37:H38)</f>
        <v>0</v>
      </c>
      <c r="I36" s="221">
        <f>SUM(I37:I38)</f>
        <v>0</v>
      </c>
      <c r="J36" s="13"/>
    </row>
    <row r="37" spans="3:10" ht="15" customHeight="1">
      <c r="C37" s="304" t="s">
        <v>30</v>
      </c>
      <c r="D37" s="304"/>
      <c r="E37" s="219">
        <f>SUM(E17,E25,E35,E36)</f>
        <v>0</v>
      </c>
      <c r="F37" s="219">
        <f>SUM(F17,F25,F35,F36)</f>
        <v>0</v>
      </c>
      <c r="G37" s="218" t="s">
        <v>87</v>
      </c>
      <c r="H37" s="217"/>
      <c r="I37" s="217"/>
      <c r="J37" s="13"/>
    </row>
    <row r="38" spans="3:10" ht="24" customHeight="1">
      <c r="C38" s="303" t="s">
        <v>31</v>
      </c>
      <c r="D38" s="303"/>
      <c r="E38" s="216"/>
      <c r="F38" s="216"/>
      <c r="G38" s="218" t="s">
        <v>41</v>
      </c>
      <c r="H38" s="217"/>
      <c r="I38" s="217"/>
      <c r="J38" s="13"/>
    </row>
    <row r="39" spans="3:10" ht="12.75">
      <c r="C39" s="303" t="s">
        <v>32</v>
      </c>
      <c r="D39" s="303"/>
      <c r="E39" s="216"/>
      <c r="F39" s="216"/>
      <c r="G39" s="218" t="s">
        <v>89</v>
      </c>
      <c r="H39" s="221">
        <f>SUM(H40:H41)</f>
        <v>0</v>
      </c>
      <c r="I39" s="221">
        <f>SUM(I40:I41)</f>
        <v>0</v>
      </c>
      <c r="J39" s="13"/>
    </row>
    <row r="40" spans="3:10" ht="16.5" customHeight="1">
      <c r="C40" s="299" t="s">
        <v>33</v>
      </c>
      <c r="D40" s="299"/>
      <c r="E40" s="213"/>
      <c r="F40" s="213"/>
      <c r="G40" s="218" t="s">
        <v>87</v>
      </c>
      <c r="H40" s="217"/>
      <c r="I40" s="217"/>
      <c r="J40" s="13"/>
    </row>
    <row r="41" spans="3:10" ht="21" customHeight="1">
      <c r="C41" s="299" t="s">
        <v>34</v>
      </c>
      <c r="D41" s="299"/>
      <c r="E41" s="213"/>
      <c r="F41" s="213"/>
      <c r="G41" s="218" t="s">
        <v>41</v>
      </c>
      <c r="H41" s="217"/>
      <c r="I41" s="217"/>
      <c r="J41" s="13"/>
    </row>
    <row r="42" spans="3:10" ht="22.5" customHeight="1">
      <c r="C42" s="299" t="s">
        <v>35</v>
      </c>
      <c r="D42" s="299"/>
      <c r="E42" s="219">
        <v>2</v>
      </c>
      <c r="F42" s="219">
        <v>2</v>
      </c>
      <c r="G42" s="218" t="s">
        <v>90</v>
      </c>
      <c r="H42" s="221">
        <f>SUM(H43:H44)</f>
        <v>0</v>
      </c>
      <c r="I42" s="221">
        <f>SUM(I43:I44)</f>
        <v>0</v>
      </c>
      <c r="J42" s="13"/>
    </row>
    <row r="43" spans="3:10" ht="15" customHeight="1">
      <c r="C43" s="299" t="s">
        <v>36</v>
      </c>
      <c r="D43" s="299"/>
      <c r="E43" s="213"/>
      <c r="F43" s="213"/>
      <c r="G43" s="218" t="s">
        <v>87</v>
      </c>
      <c r="H43" s="217"/>
      <c r="I43" s="217"/>
      <c r="J43" s="13"/>
    </row>
    <row r="44" spans="3:10" ht="15" customHeight="1">
      <c r="C44" s="299" t="s">
        <v>37</v>
      </c>
      <c r="D44" s="299"/>
      <c r="E44" s="213">
        <v>2</v>
      </c>
      <c r="F44" s="213">
        <v>2</v>
      </c>
      <c r="G44" s="218" t="s">
        <v>41</v>
      </c>
      <c r="H44" s="217"/>
      <c r="I44" s="217"/>
      <c r="J44" s="13"/>
    </row>
    <row r="45" spans="3:10" ht="22.5" customHeight="1">
      <c r="C45" s="299" t="s">
        <v>38</v>
      </c>
      <c r="D45" s="299"/>
      <c r="E45" s="213"/>
      <c r="F45" s="213"/>
      <c r="G45" s="218" t="s">
        <v>91</v>
      </c>
      <c r="H45" s="221">
        <f>SUM(H46:H47)</f>
        <v>0</v>
      </c>
      <c r="I45" s="221">
        <f>SUM(I46:I47)</f>
        <v>0</v>
      </c>
      <c r="J45" s="13"/>
    </row>
    <row r="46" spans="3:10" ht="16.5" customHeight="1">
      <c r="C46" s="304" t="s">
        <v>11</v>
      </c>
      <c r="D46" s="304"/>
      <c r="E46" s="219">
        <f>SUM(E40,E41,E42,E45)</f>
        <v>2</v>
      </c>
      <c r="F46" s="219">
        <f>SUM(F40,F41,F42,F45)</f>
        <v>2</v>
      </c>
      <c r="G46" s="218" t="s">
        <v>87</v>
      </c>
      <c r="H46" s="217"/>
      <c r="I46" s="217"/>
      <c r="J46" s="13"/>
    </row>
    <row r="47" spans="3:10" ht="17.25" customHeight="1">
      <c r="C47" s="303" t="s">
        <v>39</v>
      </c>
      <c r="D47" s="303"/>
      <c r="E47" s="216"/>
      <c r="F47" s="216"/>
      <c r="G47" s="218" t="s">
        <v>41</v>
      </c>
      <c r="H47" s="217"/>
      <c r="I47" s="217"/>
      <c r="J47" s="13"/>
    </row>
    <row r="48" spans="3:10" ht="23.25" customHeight="1">
      <c r="C48" s="299" t="s">
        <v>40</v>
      </c>
      <c r="D48" s="299"/>
      <c r="E48" s="216"/>
      <c r="F48" s="216"/>
      <c r="G48" s="226" t="s">
        <v>92</v>
      </c>
      <c r="H48" s="221">
        <f>SUM(H49:H50)</f>
        <v>0</v>
      </c>
      <c r="I48" s="221">
        <f>SUM(I49:I50)</f>
        <v>0</v>
      </c>
      <c r="J48" s="13"/>
    </row>
    <row r="49" spans="3:10" ht="18.75" customHeight="1">
      <c r="C49" s="300" t="s">
        <v>41</v>
      </c>
      <c r="D49" s="301"/>
      <c r="E49" s="227"/>
      <c r="F49" s="227"/>
      <c r="G49" s="228" t="s">
        <v>87</v>
      </c>
      <c r="H49" s="227"/>
      <c r="I49" s="227"/>
      <c r="J49" s="14"/>
    </row>
    <row r="50" spans="3:10" ht="22.5" customHeight="1">
      <c r="C50" s="300" t="s">
        <v>42</v>
      </c>
      <c r="D50" s="300"/>
      <c r="E50" s="229"/>
      <c r="F50" s="229"/>
      <c r="G50" s="228" t="s">
        <v>41</v>
      </c>
      <c r="H50" s="227"/>
      <c r="I50" s="227"/>
      <c r="J50" s="14"/>
    </row>
    <row r="51" spans="3:10" ht="36" customHeight="1">
      <c r="C51" s="302" t="s">
        <v>41</v>
      </c>
      <c r="D51" s="302"/>
      <c r="E51" s="227"/>
      <c r="F51" s="227"/>
      <c r="G51" s="228" t="s">
        <v>93</v>
      </c>
      <c r="H51" s="221">
        <f>SUM(H52:H53)</f>
        <v>0</v>
      </c>
      <c r="I51" s="221">
        <f>SUM(I52:I53)</f>
        <v>0</v>
      </c>
      <c r="J51" s="14"/>
    </row>
    <row r="52" spans="3:10" ht="34.5" customHeight="1">
      <c r="C52" s="302" t="s">
        <v>43</v>
      </c>
      <c r="D52" s="302"/>
      <c r="E52" s="229"/>
      <c r="F52" s="229"/>
      <c r="G52" s="228" t="s">
        <v>87</v>
      </c>
      <c r="H52" s="227"/>
      <c r="I52" s="227"/>
      <c r="J52" s="14"/>
    </row>
    <row r="53" spans="3:10" ht="12.75">
      <c r="C53" s="302" t="s">
        <v>41</v>
      </c>
      <c r="D53" s="302"/>
      <c r="E53" s="227"/>
      <c r="F53" s="227"/>
      <c r="G53" s="228" t="s">
        <v>41</v>
      </c>
      <c r="H53" s="227"/>
      <c r="I53" s="227"/>
      <c r="J53" s="14"/>
    </row>
    <row r="54" spans="3:10" ht="12.75">
      <c r="C54" s="302" t="s">
        <v>44</v>
      </c>
      <c r="D54" s="302"/>
      <c r="E54" s="229"/>
      <c r="F54" s="229"/>
      <c r="G54" s="228" t="s">
        <v>94</v>
      </c>
      <c r="H54" s="221">
        <f>SUM(H55:H56)</f>
        <v>0</v>
      </c>
      <c r="I54" s="221">
        <f>SUM(I55:I56)</f>
        <v>0</v>
      </c>
      <c r="J54" s="14"/>
    </row>
    <row r="55" spans="3:10" ht="12.75">
      <c r="C55" s="302" t="s">
        <v>41</v>
      </c>
      <c r="D55" s="302"/>
      <c r="E55" s="227"/>
      <c r="F55" s="227"/>
      <c r="G55" s="228" t="s">
        <v>87</v>
      </c>
      <c r="H55" s="227"/>
      <c r="I55" s="227"/>
      <c r="J55" s="14"/>
    </row>
    <row r="56" spans="3:10" ht="12.75">
      <c r="C56" s="317" t="s">
        <v>19</v>
      </c>
      <c r="D56" s="317"/>
      <c r="E56" s="230">
        <f>SUM(E48,E50,E52,E54)</f>
        <v>0</v>
      </c>
      <c r="F56" s="230">
        <f>SUM(F48,F50,F52,F54)</f>
        <v>0</v>
      </c>
      <c r="G56" s="228" t="s">
        <v>41</v>
      </c>
      <c r="H56" s="227"/>
      <c r="I56" s="227"/>
      <c r="J56" s="14"/>
    </row>
    <row r="57" spans="3:10" ht="12.75">
      <c r="C57" s="318" t="s">
        <v>45</v>
      </c>
      <c r="D57" s="318"/>
      <c r="E57" s="229"/>
      <c r="F57" s="229"/>
      <c r="G57" s="228" t="s">
        <v>95</v>
      </c>
      <c r="H57" s="221">
        <f>SUM(H58:H59)</f>
        <v>0</v>
      </c>
      <c r="I57" s="221">
        <f>SUM(I58:I59)</f>
        <v>0</v>
      </c>
      <c r="J57" s="14"/>
    </row>
    <row r="58" spans="3:10" ht="23.25" customHeight="1">
      <c r="C58" s="302" t="s">
        <v>46</v>
      </c>
      <c r="D58" s="302"/>
      <c r="E58" s="227"/>
      <c r="F58" s="227"/>
      <c r="G58" s="228" t="s">
        <v>87</v>
      </c>
      <c r="H58" s="227"/>
      <c r="I58" s="231"/>
      <c r="J58" s="14"/>
    </row>
    <row r="59" spans="3:10" ht="24" customHeight="1">
      <c r="C59" s="302" t="s">
        <v>47</v>
      </c>
      <c r="D59" s="302"/>
      <c r="E59" s="227"/>
      <c r="F59" s="227"/>
      <c r="G59" s="228" t="s">
        <v>41</v>
      </c>
      <c r="H59" s="227"/>
      <c r="I59" s="231"/>
      <c r="J59" s="14"/>
    </row>
    <row r="60" spans="3:10" ht="24" customHeight="1">
      <c r="C60" s="302" t="s">
        <v>27</v>
      </c>
      <c r="D60" s="302"/>
      <c r="E60" s="232"/>
      <c r="F60" s="232"/>
      <c r="G60" s="228" t="s">
        <v>96</v>
      </c>
      <c r="H60" s="221">
        <f>SUM(H61:H62)</f>
        <v>0</v>
      </c>
      <c r="I60" s="221">
        <f>SUM(I61:I62)</f>
        <v>0</v>
      </c>
      <c r="J60" s="14"/>
    </row>
    <row r="61" spans="3:10" ht="17.25" customHeight="1">
      <c r="C61" s="302" t="s">
        <v>48</v>
      </c>
      <c r="D61" s="302"/>
      <c r="E61" s="227"/>
      <c r="F61" s="227"/>
      <c r="G61" s="228" t="s">
        <v>87</v>
      </c>
      <c r="H61" s="227"/>
      <c r="I61" s="231"/>
      <c r="J61" s="14"/>
    </row>
    <row r="62" spans="3:10" ht="17.25" customHeight="1">
      <c r="C62" s="317" t="s">
        <v>28</v>
      </c>
      <c r="D62" s="317"/>
      <c r="E62" s="230">
        <f>SUM(E58,E59,E61)</f>
        <v>0</v>
      </c>
      <c r="F62" s="230">
        <f>SUM(F58,F59,F61)</f>
        <v>0</v>
      </c>
      <c r="G62" s="228" t="s">
        <v>41</v>
      </c>
      <c r="H62" s="227"/>
      <c r="I62" s="231"/>
      <c r="J62" s="14"/>
    </row>
    <row r="63" spans="3:10" ht="21.75" customHeight="1">
      <c r="C63" s="290" t="s">
        <v>49</v>
      </c>
      <c r="D63" s="290"/>
      <c r="E63" s="230">
        <v>1</v>
      </c>
      <c r="F63" s="230">
        <v>1</v>
      </c>
      <c r="G63" s="228" t="s">
        <v>97</v>
      </c>
      <c r="H63" s="221">
        <f>SUM(H64:H65)</f>
        <v>0</v>
      </c>
      <c r="I63" s="221">
        <f>SUM(I64:I65)</f>
        <v>0</v>
      </c>
      <c r="J63" s="14"/>
    </row>
    <row r="64" spans="3:10" ht="12.75">
      <c r="C64" s="300" t="s">
        <v>50</v>
      </c>
      <c r="D64" s="300"/>
      <c r="E64" s="227">
        <v>1</v>
      </c>
      <c r="F64" s="227">
        <v>1</v>
      </c>
      <c r="G64" s="228" t="s">
        <v>87</v>
      </c>
      <c r="H64" s="227"/>
      <c r="I64" s="227"/>
      <c r="J64" s="14"/>
    </row>
    <row r="65" spans="3:10" ht="23.25" customHeight="1">
      <c r="C65" s="300" t="s">
        <v>51</v>
      </c>
      <c r="D65" s="300"/>
      <c r="E65" s="227"/>
      <c r="F65" s="227"/>
      <c r="G65" s="228" t="s">
        <v>41</v>
      </c>
      <c r="H65" s="227"/>
      <c r="I65" s="227"/>
      <c r="J65" s="14"/>
    </row>
    <row r="66" spans="3:10" ht="15" customHeight="1">
      <c r="C66" s="321" t="s">
        <v>52</v>
      </c>
      <c r="D66" s="321"/>
      <c r="E66" s="230">
        <f>SUM(E64:E65)</f>
        <v>1</v>
      </c>
      <c r="F66" s="230">
        <f>SUM(F64:F65)</f>
        <v>1</v>
      </c>
      <c r="G66" s="233" t="s">
        <v>98</v>
      </c>
      <c r="H66" s="221">
        <f>SUM(H67:H68)</f>
        <v>0</v>
      </c>
      <c r="I66" s="221">
        <f>SUM(I67:I68)</f>
        <v>0</v>
      </c>
      <c r="J66" s="14"/>
    </row>
    <row r="67" spans="3:10" ht="12.75">
      <c r="C67" s="321" t="s">
        <v>53</v>
      </c>
      <c r="D67" s="321"/>
      <c r="E67" s="230">
        <f>SUM(E46,E56,E62,E66)</f>
        <v>3</v>
      </c>
      <c r="F67" s="230">
        <f>SUM(F46,F56,F62,F66)</f>
        <v>3</v>
      </c>
      <c r="G67" s="228" t="s">
        <v>87</v>
      </c>
      <c r="H67" s="230">
        <f>SUM(H34,H37,H40,H43,H46,H49,H52,H55,H58,H61,H64)</f>
        <v>0</v>
      </c>
      <c r="I67" s="230">
        <f>SUM(I34,I37,I40,I43,I46,I49,I52,I55,I58,I61,I64)</f>
        <v>0</v>
      </c>
      <c r="J67" s="14"/>
    </row>
    <row r="68" spans="3:10" ht="22.5" customHeight="1">
      <c r="C68" s="290" t="s">
        <v>54</v>
      </c>
      <c r="D68" s="290"/>
      <c r="E68" s="227"/>
      <c r="F68" s="227"/>
      <c r="G68" s="228" t="s">
        <v>41</v>
      </c>
      <c r="H68" s="230">
        <f>SUM(H35,H38,H41,H44,H47,H50,H53,H56,H59,H62,H65)</f>
        <v>0</v>
      </c>
      <c r="I68" s="230">
        <f>SUM(I35,I38,I41,I44,I47,I50,I53,I56,I59,I62,I65)</f>
        <v>0</v>
      </c>
      <c r="J68" s="14"/>
    </row>
    <row r="69" spans="3:10" ht="40.5" customHeight="1">
      <c r="C69" s="291"/>
      <c r="D69" s="291"/>
      <c r="E69" s="234"/>
      <c r="F69" s="234"/>
      <c r="G69" s="235" t="s">
        <v>99</v>
      </c>
      <c r="H69" s="234"/>
      <c r="I69" s="234"/>
      <c r="J69" s="14"/>
    </row>
    <row r="70" spans="3:10" ht="12.75">
      <c r="C70" s="291"/>
      <c r="D70" s="291"/>
      <c r="E70" s="234"/>
      <c r="F70" s="234"/>
      <c r="G70" s="236" t="s">
        <v>100</v>
      </c>
      <c r="H70" s="231"/>
      <c r="I70" s="231"/>
      <c r="J70" s="14"/>
    </row>
    <row r="71" spans="3:10" ht="12.75">
      <c r="C71" s="300"/>
      <c r="D71" s="300"/>
      <c r="E71" s="229"/>
      <c r="F71" s="229"/>
      <c r="G71" s="228" t="s">
        <v>101</v>
      </c>
      <c r="H71" s="227"/>
      <c r="I71" s="227"/>
      <c r="J71" s="14"/>
    </row>
    <row r="72" spans="3:10" ht="16.5" customHeight="1">
      <c r="C72" s="321" t="s">
        <v>55</v>
      </c>
      <c r="D72" s="321"/>
      <c r="E72" s="230">
        <f>SUM(E10,E37,E67,E68)</f>
        <v>3</v>
      </c>
      <c r="F72" s="230">
        <f>SUM(F10,F37,F67,F68)</f>
        <v>3</v>
      </c>
      <c r="G72" s="237" t="s">
        <v>102</v>
      </c>
      <c r="H72" s="230">
        <f>SUM(H25,H31,H67,H68,H70,H71)</f>
        <v>3</v>
      </c>
      <c r="I72" s="230">
        <f>SUM(I25,I31,I67,I68,I70,I71)</f>
        <v>3</v>
      </c>
      <c r="J72" s="14"/>
    </row>
    <row r="73" spans="3:10" ht="16.5" customHeight="1">
      <c r="C73" s="16"/>
      <c r="D73" s="16"/>
      <c r="E73" s="17"/>
      <c r="F73" s="17"/>
      <c r="G73" s="16"/>
      <c r="H73" s="17"/>
      <c r="I73" s="17"/>
      <c r="J73" s="15"/>
    </row>
    <row r="74" spans="3:9" ht="20.25" customHeight="1">
      <c r="C74" s="289" t="s">
        <v>56</v>
      </c>
      <c r="D74" s="287"/>
      <c r="E74" s="21" t="s">
        <v>321</v>
      </c>
      <c r="F74" s="22" t="s">
        <v>104</v>
      </c>
      <c r="G74" s="20" t="str">
        <f>ZaglStr!B9</f>
        <v>Николай Георгиев Караджов</v>
      </c>
      <c r="H74" s="135"/>
      <c r="I74" s="24"/>
    </row>
    <row r="75" spans="4:9" ht="15">
      <c r="D75" s="8"/>
      <c r="E75" s="10"/>
      <c r="G75" s="23"/>
      <c r="I75" s="23"/>
    </row>
    <row r="76" spans="6:8" ht="17.25" customHeight="1">
      <c r="F76" s="22" t="s">
        <v>63</v>
      </c>
      <c r="G76" s="297" t="str">
        <f>ZaglStr!B11</f>
        <v>Иванка Тодорова</v>
      </c>
      <c r="H76" s="298"/>
    </row>
    <row r="77" ht="12.75" customHeight="1">
      <c r="E77" s="23"/>
    </row>
  </sheetData>
  <sheetProtection/>
  <protectedRanges>
    <protectedRange sqref="E3:G4" name="Range1"/>
  </protectedRanges>
  <mergeCells count="77">
    <mergeCell ref="C74:D74"/>
    <mergeCell ref="E4:G4"/>
    <mergeCell ref="C61:D61"/>
    <mergeCell ref="C62:D62"/>
    <mergeCell ref="C72:D72"/>
    <mergeCell ref="C63:D63"/>
    <mergeCell ref="C64:D64"/>
    <mergeCell ref="C65:D65"/>
    <mergeCell ref="C66:D66"/>
    <mergeCell ref="C67:D67"/>
    <mergeCell ref="C59:D59"/>
    <mergeCell ref="C60:D60"/>
    <mergeCell ref="C68:D68"/>
    <mergeCell ref="C71:D71"/>
    <mergeCell ref="C69:D69"/>
    <mergeCell ref="C70:D70"/>
    <mergeCell ref="C55:D55"/>
    <mergeCell ref="C56:D56"/>
    <mergeCell ref="C57:D57"/>
    <mergeCell ref="C58:D58"/>
    <mergeCell ref="C6:F6"/>
    <mergeCell ref="G6:I6"/>
    <mergeCell ref="H7:I7"/>
    <mergeCell ref="C14:D14"/>
    <mergeCell ref="C10:D10"/>
    <mergeCell ref="C9:D9"/>
    <mergeCell ref="C8:D8"/>
    <mergeCell ref="C7:D7"/>
    <mergeCell ref="E7:F7"/>
    <mergeCell ref="C13:D13"/>
    <mergeCell ref="C19:D19"/>
    <mergeCell ref="C12:D12"/>
    <mergeCell ref="C11:D11"/>
    <mergeCell ref="C17:D17"/>
    <mergeCell ref="C16:D16"/>
    <mergeCell ref="C15:D15"/>
    <mergeCell ref="C18:D18"/>
    <mergeCell ref="C27:D27"/>
    <mergeCell ref="C26:D26"/>
    <mergeCell ref="C25:D25"/>
    <mergeCell ref="C20:D20"/>
    <mergeCell ref="C22:D22"/>
    <mergeCell ref="C21:D21"/>
    <mergeCell ref="C23:D23"/>
    <mergeCell ref="C24:D24"/>
    <mergeCell ref="C28:D28"/>
    <mergeCell ref="C35:D35"/>
    <mergeCell ref="C34:D34"/>
    <mergeCell ref="C33:D33"/>
    <mergeCell ref="C32:D32"/>
    <mergeCell ref="C31:D31"/>
    <mergeCell ref="C30:D30"/>
    <mergeCell ref="C40:D40"/>
    <mergeCell ref="C39:D39"/>
    <mergeCell ref="C38:D38"/>
    <mergeCell ref="C29:D29"/>
    <mergeCell ref="C37:D37"/>
    <mergeCell ref="C36:D36"/>
    <mergeCell ref="C41:D41"/>
    <mergeCell ref="C48:D48"/>
    <mergeCell ref="C47:D47"/>
    <mergeCell ref="C46:D46"/>
    <mergeCell ref="C45:D45"/>
    <mergeCell ref="G76:H76"/>
    <mergeCell ref="C44:D44"/>
    <mergeCell ref="C43:D43"/>
    <mergeCell ref="C42:D42"/>
    <mergeCell ref="C49:D49"/>
    <mergeCell ref="C50:D50"/>
    <mergeCell ref="C51:D51"/>
    <mergeCell ref="C52:D52"/>
    <mergeCell ref="C53:D53"/>
    <mergeCell ref="C54:D54"/>
    <mergeCell ref="E3:F3"/>
    <mergeCell ref="E2:G2"/>
    <mergeCell ref="H2:I2"/>
    <mergeCell ref="C1:I1"/>
  </mergeCells>
  <printOptions/>
  <pageMargins left="0.38" right="0.22" top="0.63" bottom="1" header="0.5" footer="0.5"/>
  <pageSetup horizontalDpi="300" verticalDpi="3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J81"/>
  <sheetViews>
    <sheetView showGridLines="0" workbookViewId="0" topLeftCell="A25">
      <selection activeCell="A4" sqref="A4"/>
    </sheetView>
  </sheetViews>
  <sheetFormatPr defaultColWidth="9.140625" defaultRowHeight="12.75"/>
  <cols>
    <col min="3" max="3" width="10.28125" style="0" customWidth="1"/>
    <col min="4" max="4" width="18.00390625" style="0" customWidth="1"/>
    <col min="5" max="5" width="9.7109375" style="0" customWidth="1"/>
    <col min="6" max="6" width="10.7109375" style="0" customWidth="1"/>
    <col min="7" max="7" width="30.28125" style="0" customWidth="1"/>
    <col min="8" max="8" width="9.421875" style="0" customWidth="1"/>
    <col min="9" max="9" width="10.8515625" style="0" customWidth="1"/>
  </cols>
  <sheetData>
    <row r="1" spans="3:9" ht="9" customHeight="1">
      <c r="C1" s="324" t="s">
        <v>112</v>
      </c>
      <c r="D1" s="324"/>
      <c r="E1" s="324"/>
      <c r="F1" s="324"/>
      <c r="G1" s="324"/>
      <c r="H1" s="324"/>
      <c r="I1" s="324"/>
    </row>
    <row r="2" spans="3:9" ht="15" customHeight="1">
      <c r="C2" s="26"/>
      <c r="D2" s="26"/>
      <c r="E2" s="325" t="s">
        <v>113</v>
      </c>
      <c r="F2" s="325"/>
      <c r="G2" s="325"/>
      <c r="H2" s="326" t="s">
        <v>103</v>
      </c>
      <c r="I2" s="326"/>
    </row>
    <row r="3" spans="3:9" ht="10.5" customHeight="1">
      <c r="C3" s="26"/>
      <c r="D3" s="26"/>
      <c r="E3" s="28"/>
      <c r="F3" s="28"/>
      <c r="G3" s="28"/>
      <c r="H3" s="27"/>
      <c r="I3" s="27"/>
    </row>
    <row r="4" spans="3:9" ht="14.25" customHeight="1">
      <c r="C4" s="6" t="s">
        <v>57</v>
      </c>
      <c r="D4" s="30" t="str">
        <f>ZaglStr!B5</f>
        <v>"МЕЛИ МОБИЛ" ДЗЗД</v>
      </c>
      <c r="E4" s="61" t="s">
        <v>177</v>
      </c>
      <c r="F4" s="62">
        <f>ZaglStr!B7</f>
        <v>148103178</v>
      </c>
      <c r="G4" s="283" t="s">
        <v>322</v>
      </c>
      <c r="H4" s="29"/>
      <c r="I4" s="29"/>
    </row>
    <row r="5" spans="3:9" ht="9" customHeight="1">
      <c r="C5" s="29"/>
      <c r="D5" s="31"/>
      <c r="E5" s="32"/>
      <c r="F5" s="33"/>
      <c r="G5" s="33"/>
      <c r="H5" s="34"/>
      <c r="I5" s="29"/>
    </row>
    <row r="6" spans="3:9" ht="8.25" customHeight="1">
      <c r="C6" s="29"/>
      <c r="E6" s="327"/>
      <c r="F6" s="327"/>
      <c r="G6" s="327"/>
      <c r="H6" s="29"/>
      <c r="I6" s="29"/>
    </row>
    <row r="7" spans="3:9" ht="9" customHeight="1" hidden="1">
      <c r="C7" s="35"/>
      <c r="D7" s="35"/>
      <c r="E7" s="35"/>
      <c r="F7" s="35"/>
      <c r="G7" s="35"/>
      <c r="H7" s="36"/>
      <c r="I7" s="36"/>
    </row>
    <row r="8" spans="3:10" ht="12.75" customHeight="1">
      <c r="C8" s="328" t="s">
        <v>114</v>
      </c>
      <c r="D8" s="328"/>
      <c r="E8" s="329" t="s">
        <v>60</v>
      </c>
      <c r="F8" s="329"/>
      <c r="G8" s="334" t="s">
        <v>115</v>
      </c>
      <c r="H8" s="336" t="s">
        <v>116</v>
      </c>
      <c r="I8" s="337"/>
      <c r="J8" s="41"/>
    </row>
    <row r="9" spans="3:10" ht="8.25" customHeight="1">
      <c r="C9" s="328" t="s">
        <v>2</v>
      </c>
      <c r="D9" s="328"/>
      <c r="E9" s="328" t="s">
        <v>117</v>
      </c>
      <c r="F9" s="328" t="s">
        <v>118</v>
      </c>
      <c r="G9" s="335" t="s">
        <v>2</v>
      </c>
      <c r="H9" s="338" t="s">
        <v>119</v>
      </c>
      <c r="I9" s="335" t="s">
        <v>118</v>
      </c>
      <c r="J9" s="41"/>
    </row>
    <row r="10" spans="3:10" ht="12" customHeight="1">
      <c r="C10" s="328" t="s">
        <v>3</v>
      </c>
      <c r="D10" s="328"/>
      <c r="E10" s="328" t="s">
        <v>61</v>
      </c>
      <c r="F10" s="328" t="s">
        <v>62</v>
      </c>
      <c r="G10" s="335"/>
      <c r="H10" s="339"/>
      <c r="I10" s="339"/>
      <c r="J10" s="41"/>
    </row>
    <row r="11" spans="3:10" ht="15" customHeight="1">
      <c r="C11" s="328" t="s">
        <v>4</v>
      </c>
      <c r="D11" s="328"/>
      <c r="E11" s="257">
        <v>1</v>
      </c>
      <c r="F11" s="257">
        <v>2</v>
      </c>
      <c r="G11" s="256" t="s">
        <v>4</v>
      </c>
      <c r="H11" s="258">
        <v>1</v>
      </c>
      <c r="I11" s="258">
        <v>2</v>
      </c>
      <c r="J11" s="41"/>
    </row>
    <row r="12" spans="3:10" ht="15" customHeight="1">
      <c r="C12" s="333" t="s">
        <v>120</v>
      </c>
      <c r="D12" s="333"/>
      <c r="E12" s="259"/>
      <c r="F12" s="259"/>
      <c r="G12" s="260" t="s">
        <v>121</v>
      </c>
      <c r="H12" s="261"/>
      <c r="I12" s="261"/>
      <c r="J12" s="41"/>
    </row>
    <row r="13" spans="3:10" ht="27" customHeight="1">
      <c r="C13" s="330" t="s">
        <v>122</v>
      </c>
      <c r="D13" s="330"/>
      <c r="E13" s="195"/>
      <c r="F13" s="195"/>
      <c r="G13" s="196" t="s">
        <v>123</v>
      </c>
      <c r="H13" s="197">
        <v>0</v>
      </c>
      <c r="I13" s="197">
        <v>6</v>
      </c>
      <c r="J13" s="41"/>
    </row>
    <row r="14" spans="3:10" ht="23.25" customHeight="1">
      <c r="C14" s="330" t="s">
        <v>124</v>
      </c>
      <c r="D14" s="330"/>
      <c r="E14" s="198">
        <v>0</v>
      </c>
      <c r="F14" s="198">
        <v>3</v>
      </c>
      <c r="G14" s="196" t="s">
        <v>125</v>
      </c>
      <c r="H14" s="199"/>
      <c r="I14" s="199"/>
      <c r="J14" s="41"/>
    </row>
    <row r="15" spans="3:10" ht="15" customHeight="1">
      <c r="C15" s="330" t="s">
        <v>126</v>
      </c>
      <c r="D15" s="330"/>
      <c r="E15" s="195"/>
      <c r="F15" s="195"/>
      <c r="G15" s="196" t="s">
        <v>127</v>
      </c>
      <c r="H15" s="199">
        <v>0</v>
      </c>
      <c r="I15" s="199">
        <v>6</v>
      </c>
      <c r="J15" s="41"/>
    </row>
    <row r="16" spans="3:10" ht="15" customHeight="1">
      <c r="C16" s="330" t="s">
        <v>128</v>
      </c>
      <c r="D16" s="330"/>
      <c r="E16" s="195">
        <v>0</v>
      </c>
      <c r="F16" s="195">
        <v>3</v>
      </c>
      <c r="G16" s="196" t="s">
        <v>129</v>
      </c>
      <c r="H16" s="199"/>
      <c r="I16" s="199"/>
      <c r="J16" s="41"/>
    </row>
    <row r="17" spans="3:10" ht="19.5" customHeight="1">
      <c r="C17" s="330" t="s">
        <v>130</v>
      </c>
      <c r="D17" s="330"/>
      <c r="E17" s="198">
        <f>SUM(E18:E19)</f>
        <v>0</v>
      </c>
      <c r="F17" s="198">
        <f>SUM(F18:F19)</f>
        <v>0</v>
      </c>
      <c r="G17" s="196" t="s">
        <v>131</v>
      </c>
      <c r="H17" s="199"/>
      <c r="I17" s="199"/>
      <c r="J17" s="41"/>
    </row>
    <row r="18" spans="3:10" ht="20.25" customHeight="1">
      <c r="C18" s="330" t="s">
        <v>132</v>
      </c>
      <c r="D18" s="330"/>
      <c r="E18" s="195"/>
      <c r="F18" s="195"/>
      <c r="G18" s="196" t="s">
        <v>133</v>
      </c>
      <c r="H18" s="199"/>
      <c r="I18" s="199"/>
      <c r="J18" s="41"/>
    </row>
    <row r="19" spans="3:10" ht="15" customHeight="1">
      <c r="C19" s="330" t="s">
        <v>134</v>
      </c>
      <c r="D19" s="330"/>
      <c r="E19" s="200"/>
      <c r="F19" s="200"/>
      <c r="G19" s="196" t="s">
        <v>135</v>
      </c>
      <c r="H19" s="201"/>
      <c r="I19" s="201"/>
      <c r="J19" s="41"/>
    </row>
    <row r="20" spans="3:10" ht="15" customHeight="1">
      <c r="C20" s="330" t="s">
        <v>136</v>
      </c>
      <c r="D20" s="330"/>
      <c r="E20" s="195"/>
      <c r="F20" s="195"/>
      <c r="G20" s="196" t="s">
        <v>137</v>
      </c>
      <c r="H20" s="199"/>
      <c r="I20" s="199"/>
      <c r="J20" s="41"/>
    </row>
    <row r="21" spans="3:10" ht="21" customHeight="1">
      <c r="C21" s="330" t="s">
        <v>138</v>
      </c>
      <c r="D21" s="330"/>
      <c r="E21" s="198">
        <f>E22+E25</f>
        <v>0</v>
      </c>
      <c r="F21" s="198">
        <f>F22+F25</f>
        <v>0</v>
      </c>
      <c r="G21" s="196" t="s">
        <v>139</v>
      </c>
      <c r="H21" s="197">
        <v>0</v>
      </c>
      <c r="I21" s="197">
        <v>6</v>
      </c>
      <c r="J21" s="41"/>
    </row>
    <row r="22" spans="3:10" ht="38.25" customHeight="1">
      <c r="C22" s="330" t="s">
        <v>140</v>
      </c>
      <c r="D22" s="330"/>
      <c r="E22" s="202">
        <f>SUM(E23:E24)</f>
        <v>0</v>
      </c>
      <c r="F22" s="202">
        <f>SUM(F23:F24)</f>
        <v>0</v>
      </c>
      <c r="G22" s="196" t="s">
        <v>141</v>
      </c>
      <c r="H22" s="201"/>
      <c r="I22" s="201"/>
      <c r="J22" s="41"/>
    </row>
    <row r="23" spans="3:10" ht="21" customHeight="1">
      <c r="C23" s="330" t="s">
        <v>142</v>
      </c>
      <c r="D23" s="330"/>
      <c r="E23" s="195"/>
      <c r="F23" s="195"/>
      <c r="G23" s="196" t="s">
        <v>143</v>
      </c>
      <c r="H23" s="199"/>
      <c r="I23" s="199"/>
      <c r="J23" s="41"/>
    </row>
    <row r="24" spans="3:10" ht="26.25" customHeight="1">
      <c r="C24" s="330" t="s">
        <v>144</v>
      </c>
      <c r="D24" s="330"/>
      <c r="E24" s="195"/>
      <c r="F24" s="195"/>
      <c r="G24" s="203" t="s">
        <v>145</v>
      </c>
      <c r="H24" s="204"/>
      <c r="I24" s="204"/>
      <c r="J24" s="41"/>
    </row>
    <row r="25" spans="3:10" ht="22.5" customHeight="1">
      <c r="C25" s="332" t="s">
        <v>146</v>
      </c>
      <c r="D25" s="332"/>
      <c r="E25" s="37"/>
      <c r="F25" s="37"/>
      <c r="G25" s="205" t="s">
        <v>147</v>
      </c>
      <c r="H25" s="38"/>
      <c r="I25" s="38"/>
      <c r="J25" s="42"/>
    </row>
    <row r="26" spans="3:10" ht="15" customHeight="1">
      <c r="C26" s="330" t="s">
        <v>148</v>
      </c>
      <c r="D26" s="330"/>
      <c r="E26" s="200">
        <v>0</v>
      </c>
      <c r="F26" s="200">
        <v>3</v>
      </c>
      <c r="G26" s="196" t="s">
        <v>149</v>
      </c>
      <c r="H26" s="201"/>
      <c r="I26" s="201"/>
      <c r="J26" s="41"/>
    </row>
    <row r="27" spans="3:10" ht="19.5" customHeight="1">
      <c r="C27" s="330" t="s">
        <v>150</v>
      </c>
      <c r="D27" s="330"/>
      <c r="E27" s="195">
        <v>0</v>
      </c>
      <c r="F27" s="195">
        <v>3</v>
      </c>
      <c r="G27" s="196" t="s">
        <v>151</v>
      </c>
      <c r="H27" s="199"/>
      <c r="I27" s="199"/>
      <c r="J27" s="41"/>
    </row>
    <row r="28" spans="3:10" ht="20.25" customHeight="1">
      <c r="C28" s="330" t="s">
        <v>152</v>
      </c>
      <c r="D28" s="330"/>
      <c r="E28" s="195"/>
      <c r="F28" s="195"/>
      <c r="G28" s="196" t="s">
        <v>153</v>
      </c>
      <c r="H28" s="199"/>
      <c r="I28" s="199"/>
      <c r="J28" s="41"/>
    </row>
    <row r="29" spans="3:10" ht="19.5" customHeight="1">
      <c r="C29" s="330" t="s">
        <v>154</v>
      </c>
      <c r="D29" s="330"/>
      <c r="E29" s="198">
        <f>SUM(E13,E14,E17,E21,E26)</f>
        <v>0</v>
      </c>
      <c r="F29" s="198">
        <f>SUM(F13,F14,F17,F21,F26)</f>
        <v>6</v>
      </c>
      <c r="G29" s="196" t="s">
        <v>155</v>
      </c>
      <c r="H29" s="199"/>
      <c r="I29" s="199"/>
      <c r="J29" s="41"/>
    </row>
    <row r="30" spans="3:10" ht="37.5" customHeight="1">
      <c r="C30" s="330" t="s">
        <v>156</v>
      </c>
      <c r="D30" s="330"/>
      <c r="E30" s="200"/>
      <c r="F30" s="200"/>
      <c r="G30" s="196" t="s">
        <v>157</v>
      </c>
      <c r="H30" s="197">
        <f>SUM(H22,H24,H26)</f>
        <v>0</v>
      </c>
      <c r="I30" s="197">
        <f>SUM(I22,I24,I26)</f>
        <v>0</v>
      </c>
      <c r="J30" s="41"/>
    </row>
    <row r="31" spans="3:10" ht="18.75" customHeight="1">
      <c r="C31" s="330" t="s">
        <v>158</v>
      </c>
      <c r="D31" s="330"/>
      <c r="E31" s="195"/>
      <c r="F31" s="195"/>
      <c r="G31" s="196"/>
      <c r="H31" s="201"/>
      <c r="I31" s="201"/>
      <c r="J31" s="41"/>
    </row>
    <row r="32" spans="3:10" ht="21.75" customHeight="1">
      <c r="C32" s="330" t="s">
        <v>159</v>
      </c>
      <c r="D32" s="330"/>
      <c r="E32" s="200"/>
      <c r="F32" s="200"/>
      <c r="G32" s="196"/>
      <c r="H32" s="201"/>
      <c r="I32" s="201"/>
      <c r="J32" s="41"/>
    </row>
    <row r="33" spans="3:10" ht="18.75" customHeight="1">
      <c r="C33" s="330" t="s">
        <v>160</v>
      </c>
      <c r="D33" s="330"/>
      <c r="E33" s="195"/>
      <c r="F33" s="195"/>
      <c r="G33" s="196"/>
      <c r="H33" s="201"/>
      <c r="I33" s="201"/>
      <c r="J33" s="41"/>
    </row>
    <row r="34" spans="3:10" ht="21" customHeight="1">
      <c r="C34" s="330" t="s">
        <v>161</v>
      </c>
      <c r="D34" s="330"/>
      <c r="E34" s="195"/>
      <c r="F34" s="195"/>
      <c r="G34" s="196"/>
      <c r="H34" s="201"/>
      <c r="I34" s="201"/>
      <c r="J34" s="41"/>
    </row>
    <row r="35" spans="3:10" ht="12.75" customHeight="1">
      <c r="C35" s="330" t="s">
        <v>162</v>
      </c>
      <c r="D35" s="330"/>
      <c r="E35" s="198">
        <f>SUM(E30,E32)</f>
        <v>0</v>
      </c>
      <c r="F35" s="198">
        <f>SUM(F30,F32)</f>
        <v>0</v>
      </c>
      <c r="G35" s="196"/>
      <c r="H35" s="201"/>
      <c r="I35" s="201"/>
      <c r="J35" s="41"/>
    </row>
    <row r="36" spans="3:10" ht="15" customHeight="1">
      <c r="C36" s="330" t="s">
        <v>163</v>
      </c>
      <c r="D36" s="330"/>
      <c r="E36" s="206">
        <f>E38-E37</f>
        <v>0</v>
      </c>
      <c r="F36" s="206">
        <v>0</v>
      </c>
      <c r="G36" s="196" t="s">
        <v>164</v>
      </c>
      <c r="H36" s="207">
        <v>0</v>
      </c>
      <c r="I36" s="207">
        <f>IF(F39=0,(I38-I37-F38-F37)*-1,0)</f>
        <v>0</v>
      </c>
      <c r="J36" s="41"/>
    </row>
    <row r="37" spans="3:10" ht="15" customHeight="1">
      <c r="C37" s="330" t="s">
        <v>165</v>
      </c>
      <c r="D37" s="330"/>
      <c r="E37" s="208"/>
      <c r="F37" s="208"/>
      <c r="G37" s="196" t="s">
        <v>166</v>
      </c>
      <c r="H37" s="199"/>
      <c r="I37" s="199"/>
      <c r="J37" s="41"/>
    </row>
    <row r="38" spans="3:10" ht="20.25" customHeight="1">
      <c r="C38" s="330" t="s">
        <v>167</v>
      </c>
      <c r="D38" s="330"/>
      <c r="E38" s="198">
        <f>SUM(E29,E35,E37)</f>
        <v>0</v>
      </c>
      <c r="F38" s="198">
        <f>SUM(F29,F35,F37)</f>
        <v>6</v>
      </c>
      <c r="G38" s="196" t="s">
        <v>168</v>
      </c>
      <c r="H38" s="197">
        <v>0</v>
      </c>
      <c r="I38" s="197">
        <v>6</v>
      </c>
      <c r="J38" s="41"/>
    </row>
    <row r="39" spans="3:10" ht="20.25" customHeight="1">
      <c r="C39" s="330" t="s">
        <v>169</v>
      </c>
      <c r="D39" s="330"/>
      <c r="E39" s="206">
        <v>0</v>
      </c>
      <c r="F39" s="206">
        <v>0</v>
      </c>
      <c r="G39" s="196" t="s">
        <v>170</v>
      </c>
      <c r="H39" s="207">
        <f>IF((H38-E38)&gt;=0,0,(H38-E38)*-1)</f>
        <v>0</v>
      </c>
      <c r="I39" s="207">
        <v>0</v>
      </c>
      <c r="J39" s="41"/>
    </row>
    <row r="40" spans="3:10" ht="11.25" customHeight="1">
      <c r="C40" s="330" t="s">
        <v>171</v>
      </c>
      <c r="D40" s="330"/>
      <c r="E40" s="195"/>
      <c r="F40" s="195"/>
      <c r="G40" s="196"/>
      <c r="H40" s="201"/>
      <c r="I40" s="201"/>
      <c r="J40" s="41"/>
    </row>
    <row r="41" spans="3:10" ht="20.25" customHeight="1">
      <c r="C41" s="330" t="s">
        <v>172</v>
      </c>
      <c r="D41" s="330"/>
      <c r="E41" s="195"/>
      <c r="F41" s="195"/>
      <c r="G41" s="196"/>
      <c r="H41" s="201"/>
      <c r="I41" s="201"/>
      <c r="J41" s="41"/>
    </row>
    <row r="42" spans="3:10" ht="15.75" customHeight="1">
      <c r="C42" s="331" t="s">
        <v>173</v>
      </c>
      <c r="D42" s="331"/>
      <c r="E42" s="209"/>
      <c r="F42" s="209"/>
      <c r="G42" s="210" t="s">
        <v>174</v>
      </c>
      <c r="H42" s="211"/>
      <c r="I42" s="211"/>
      <c r="J42" s="41"/>
    </row>
    <row r="43" spans="3:10" ht="15" customHeight="1">
      <c r="C43" s="330" t="s">
        <v>175</v>
      </c>
      <c r="D43" s="330"/>
      <c r="E43" s="198">
        <f>SUM(E38,E40,E41,E42)</f>
        <v>0</v>
      </c>
      <c r="F43" s="198">
        <f>SUM(F38,F40,F41,F42)</f>
        <v>6</v>
      </c>
      <c r="G43" s="212" t="s">
        <v>176</v>
      </c>
      <c r="H43" s="198">
        <f>SUM(H38,H42)</f>
        <v>0</v>
      </c>
      <c r="I43" s="198">
        <v>6</v>
      </c>
      <c r="J43" s="43"/>
    </row>
    <row r="44" spans="3:10" ht="15" customHeight="1">
      <c r="C44" s="39"/>
      <c r="D44" s="39"/>
      <c r="E44" s="40"/>
      <c r="F44" s="40"/>
      <c r="G44" s="39"/>
      <c r="H44" s="40"/>
      <c r="I44" s="40"/>
      <c r="J44" s="43"/>
    </row>
    <row r="45" spans="3:10" ht="20.25" customHeight="1">
      <c r="C45" s="64" t="s">
        <v>56</v>
      </c>
      <c r="D45" s="262" t="str">
        <f>ZaglStr!B13</f>
        <v>31.03.2014 г.</v>
      </c>
      <c r="E45" s="65" t="s">
        <v>63</v>
      </c>
      <c r="F45" s="322" t="str">
        <f>ZaglStr!B11</f>
        <v>Иванка Тодорова</v>
      </c>
      <c r="G45" s="323"/>
      <c r="H45" s="65"/>
      <c r="I45" s="65"/>
      <c r="J45" s="44"/>
    </row>
    <row r="46" spans="3:10" ht="20.25" customHeight="1">
      <c r="C46" s="71"/>
      <c r="D46" s="74"/>
      <c r="E46" s="72"/>
      <c r="F46" s="69"/>
      <c r="G46" s="70"/>
      <c r="H46" s="68"/>
      <c r="I46" s="65"/>
      <c r="J46" s="44"/>
    </row>
    <row r="47" spans="3:10" ht="17.25" customHeight="1">
      <c r="C47" s="66"/>
      <c r="D47" s="73"/>
      <c r="E47" s="67" t="s">
        <v>104</v>
      </c>
      <c r="F47" s="322" t="str">
        <f>ZaglStr!B9</f>
        <v>Николай Георгиев Караджов</v>
      </c>
      <c r="G47" s="323"/>
      <c r="H47" s="67"/>
      <c r="I47" s="67"/>
      <c r="J47" s="44"/>
    </row>
    <row r="48" spans="3:10" ht="12.75" customHeight="1">
      <c r="C48" s="45"/>
      <c r="D48" s="45"/>
      <c r="E48" s="46"/>
      <c r="F48" s="47"/>
      <c r="G48" s="48"/>
      <c r="H48" s="46"/>
      <c r="I48" s="46"/>
      <c r="J48" s="44"/>
    </row>
    <row r="49" spans="3:10" ht="12.75" customHeight="1">
      <c r="C49" s="45"/>
      <c r="D49" s="45"/>
      <c r="E49" s="46"/>
      <c r="F49" s="46"/>
      <c r="G49" s="45"/>
      <c r="H49" s="46"/>
      <c r="I49" s="46"/>
      <c r="J49" s="44"/>
    </row>
    <row r="50" spans="3:10" ht="20.25" customHeight="1">
      <c r="C50" s="45"/>
      <c r="D50" s="45"/>
      <c r="E50" s="46"/>
      <c r="F50" s="46"/>
      <c r="G50" s="45"/>
      <c r="H50" s="46"/>
      <c r="I50" s="46"/>
      <c r="J50" s="44"/>
    </row>
    <row r="51" spans="3:10" ht="16.5" customHeight="1">
      <c r="C51" s="45"/>
      <c r="D51" s="45"/>
      <c r="E51" s="46"/>
      <c r="F51" s="46"/>
      <c r="G51" s="45"/>
      <c r="H51" s="46"/>
      <c r="I51" s="46"/>
      <c r="J51" s="44"/>
    </row>
    <row r="52" spans="3:10" ht="17.25" customHeight="1">
      <c r="C52" s="45"/>
      <c r="D52" s="45"/>
      <c r="E52" s="46"/>
      <c r="F52" s="46"/>
      <c r="G52" s="45"/>
      <c r="H52" s="46"/>
      <c r="I52" s="46"/>
      <c r="J52" s="44"/>
    </row>
    <row r="53" spans="3:10" ht="23.25" customHeight="1">
      <c r="C53" s="45"/>
      <c r="D53" s="45"/>
      <c r="E53" s="46"/>
      <c r="F53" s="46"/>
      <c r="G53" s="45"/>
      <c r="H53" s="46"/>
      <c r="I53" s="46"/>
      <c r="J53" s="44"/>
    </row>
    <row r="54" spans="3:10" ht="18.75" customHeight="1">
      <c r="C54" s="49"/>
      <c r="D54" s="49"/>
      <c r="E54" s="50"/>
      <c r="F54" s="50"/>
      <c r="G54" s="49"/>
      <c r="H54" s="50"/>
      <c r="I54" s="50"/>
      <c r="J54" s="44"/>
    </row>
    <row r="55" spans="3:10" ht="22.5" customHeight="1">
      <c r="C55" s="49"/>
      <c r="D55" s="49"/>
      <c r="E55" s="50"/>
      <c r="F55" s="50"/>
      <c r="G55" s="49"/>
      <c r="H55" s="50"/>
      <c r="I55" s="50"/>
      <c r="J55" s="44"/>
    </row>
    <row r="56" spans="3:10" ht="33.75" customHeight="1">
      <c r="C56" s="51"/>
      <c r="D56" s="51"/>
      <c r="E56" s="50"/>
      <c r="F56" s="50"/>
      <c r="G56" s="49"/>
      <c r="H56" s="50"/>
      <c r="I56" s="50"/>
      <c r="J56" s="44"/>
    </row>
    <row r="57" spans="3:10" ht="34.5" customHeight="1">
      <c r="C57" s="51"/>
      <c r="D57" s="51"/>
      <c r="E57" s="50"/>
      <c r="F57" s="50"/>
      <c r="G57" s="49"/>
      <c r="H57" s="50"/>
      <c r="I57" s="50"/>
      <c r="J57" s="44"/>
    </row>
    <row r="58" spans="3:10" ht="12.75" customHeight="1">
      <c r="C58" s="51"/>
      <c r="D58" s="51"/>
      <c r="E58" s="50"/>
      <c r="F58" s="50"/>
      <c r="G58" s="49"/>
      <c r="H58" s="50"/>
      <c r="I58" s="50"/>
      <c r="J58" s="44"/>
    </row>
    <row r="59" spans="3:10" ht="12.75" customHeight="1">
      <c r="C59" s="51"/>
      <c r="D59" s="51"/>
      <c r="E59" s="50"/>
      <c r="F59" s="50"/>
      <c r="G59" s="49"/>
      <c r="H59" s="50"/>
      <c r="I59" s="50"/>
      <c r="J59" s="44"/>
    </row>
    <row r="60" spans="3:10" ht="12.75" customHeight="1">
      <c r="C60" s="51"/>
      <c r="D60" s="51"/>
      <c r="E60" s="50"/>
      <c r="F60" s="50"/>
      <c r="G60" s="49"/>
      <c r="H60" s="50"/>
      <c r="I60" s="50"/>
      <c r="J60" s="44"/>
    </row>
    <row r="61" spans="3:10" ht="12.75" customHeight="1">
      <c r="C61" s="51"/>
      <c r="D61" s="51"/>
      <c r="E61" s="50"/>
      <c r="F61" s="50"/>
      <c r="G61" s="49"/>
      <c r="H61" s="50"/>
      <c r="I61" s="50"/>
      <c r="J61" s="44"/>
    </row>
    <row r="62" spans="3:10" ht="12.75" customHeight="1">
      <c r="C62" s="51"/>
      <c r="D62" s="51"/>
      <c r="E62" s="52"/>
      <c r="F62" s="52"/>
      <c r="G62" s="49"/>
      <c r="H62" s="50"/>
      <c r="I62" s="50"/>
      <c r="J62" s="44"/>
    </row>
    <row r="63" spans="3:10" ht="23.25" customHeight="1">
      <c r="C63" s="51"/>
      <c r="D63" s="51"/>
      <c r="E63" s="50"/>
      <c r="F63" s="50"/>
      <c r="G63" s="49"/>
      <c r="H63" s="50"/>
      <c r="I63" s="53"/>
      <c r="J63" s="44"/>
    </row>
    <row r="64" spans="3:10" ht="24" customHeight="1">
      <c r="C64" s="51"/>
      <c r="D64" s="51"/>
      <c r="E64" s="50"/>
      <c r="F64" s="50"/>
      <c r="G64" s="49"/>
      <c r="H64" s="50"/>
      <c r="I64" s="53"/>
      <c r="J64" s="44"/>
    </row>
    <row r="65" spans="3:10" ht="21.75" customHeight="1">
      <c r="C65" s="51"/>
      <c r="D65" s="51"/>
      <c r="E65" s="54"/>
      <c r="F65" s="54"/>
      <c r="G65" s="49"/>
      <c r="H65" s="50"/>
      <c r="I65" s="53"/>
      <c r="J65" s="44"/>
    </row>
    <row r="66" spans="3:10" ht="17.25" customHeight="1">
      <c r="C66" s="51"/>
      <c r="D66" s="51"/>
      <c r="E66" s="50"/>
      <c r="F66" s="50"/>
      <c r="G66" s="49"/>
      <c r="H66" s="50"/>
      <c r="I66" s="53"/>
      <c r="J66" s="44"/>
    </row>
    <row r="67" spans="3:10" ht="17.25" customHeight="1">
      <c r="C67" s="51"/>
      <c r="D67" s="51"/>
      <c r="E67" s="50"/>
      <c r="F67" s="50"/>
      <c r="G67" s="49"/>
      <c r="H67" s="50"/>
      <c r="I67" s="53"/>
      <c r="J67" s="44"/>
    </row>
    <row r="68" spans="3:10" ht="21.75" customHeight="1">
      <c r="C68" s="49"/>
      <c r="D68" s="49"/>
      <c r="E68" s="52"/>
      <c r="F68" s="52"/>
      <c r="G68" s="49"/>
      <c r="H68" s="50"/>
      <c r="I68" s="50"/>
      <c r="J68" s="44"/>
    </row>
    <row r="69" spans="3:10" ht="12.75" customHeight="1">
      <c r="C69" s="49"/>
      <c r="D69" s="49"/>
      <c r="E69" s="50"/>
      <c r="F69" s="50"/>
      <c r="G69" s="49"/>
      <c r="H69" s="50"/>
      <c r="I69" s="50"/>
      <c r="J69" s="44"/>
    </row>
    <row r="70" spans="3:10" ht="23.25" customHeight="1">
      <c r="C70" s="49"/>
      <c r="D70" s="49"/>
      <c r="E70" s="50"/>
      <c r="F70" s="50"/>
      <c r="G70" s="49"/>
      <c r="H70" s="50"/>
      <c r="I70" s="50"/>
      <c r="J70" s="44"/>
    </row>
    <row r="71" spans="3:10" ht="13.5" customHeight="1">
      <c r="C71" s="49"/>
      <c r="D71" s="49"/>
      <c r="E71" s="50"/>
      <c r="F71" s="50"/>
      <c r="G71" s="49"/>
      <c r="H71" s="50"/>
      <c r="I71" s="50"/>
      <c r="J71" s="44"/>
    </row>
    <row r="72" spans="3:10" ht="12.75" customHeight="1">
      <c r="C72" s="49"/>
      <c r="D72" s="49"/>
      <c r="E72" s="50"/>
      <c r="F72" s="50"/>
      <c r="G72" s="49"/>
      <c r="H72" s="50"/>
      <c r="I72" s="50"/>
      <c r="J72" s="44"/>
    </row>
    <row r="73" spans="3:10" ht="22.5" customHeight="1">
      <c r="C73" s="49"/>
      <c r="D73" s="49"/>
      <c r="E73" s="50"/>
      <c r="F73" s="50"/>
      <c r="G73" s="49"/>
      <c r="H73" s="50"/>
      <c r="I73" s="50"/>
      <c r="J73" s="44"/>
    </row>
    <row r="74" spans="3:10" ht="24.75" customHeight="1">
      <c r="C74" s="44"/>
      <c r="D74" s="44"/>
      <c r="E74" s="53"/>
      <c r="F74" s="53"/>
      <c r="G74" s="55"/>
      <c r="H74" s="53"/>
      <c r="I74" s="53"/>
      <c r="J74" s="44"/>
    </row>
    <row r="75" spans="3:10" ht="12.75" customHeight="1">
      <c r="C75" s="44"/>
      <c r="D75" s="44"/>
      <c r="E75" s="53"/>
      <c r="F75" s="53"/>
      <c r="G75" s="55"/>
      <c r="H75" s="53"/>
      <c r="I75" s="53"/>
      <c r="J75" s="44"/>
    </row>
    <row r="76" spans="3:10" ht="12.75" customHeight="1">
      <c r="C76" s="49"/>
      <c r="D76" s="49"/>
      <c r="E76" s="50"/>
      <c r="F76" s="50"/>
      <c r="G76" s="49"/>
      <c r="H76" s="50"/>
      <c r="I76" s="50"/>
      <c r="J76" s="44"/>
    </row>
    <row r="77" spans="3:10" ht="23.25" customHeight="1">
      <c r="C77" s="49"/>
      <c r="D77" s="49"/>
      <c r="E77" s="56"/>
      <c r="F77" s="56"/>
      <c r="G77" s="49"/>
      <c r="H77" s="56"/>
      <c r="I77" s="56"/>
      <c r="J77" s="44"/>
    </row>
    <row r="78" spans="3:9" ht="20.25" customHeight="1">
      <c r="C78" s="57"/>
      <c r="D78" s="58"/>
      <c r="E78" s="59"/>
      <c r="F78" s="57"/>
      <c r="G78" s="59"/>
      <c r="H78" s="57"/>
      <c r="I78" s="60"/>
    </row>
    <row r="79" spans="4:9" ht="15">
      <c r="D79" s="8"/>
      <c r="E79" s="8"/>
      <c r="G79" s="44"/>
      <c r="I79" s="44"/>
    </row>
    <row r="80" spans="4:5" ht="17.25" customHeight="1">
      <c r="D80" s="8"/>
      <c r="E80" s="8"/>
    </row>
    <row r="81" ht="12.75" customHeight="1">
      <c r="E81" s="44"/>
    </row>
  </sheetData>
  <sheetProtection/>
  <protectedRanges>
    <protectedRange sqref="E13:F13 E15:F16 E18:F20 E23:F28 E30:F34 E37:F37 E40:F41 H40:I41 H37:I37 H22:I29 H14:I20" name="Range1"/>
  </protectedRanges>
  <mergeCells count="47">
    <mergeCell ref="E9:E10"/>
    <mergeCell ref="C11:D11"/>
    <mergeCell ref="G8:G10"/>
    <mergeCell ref="H8:I8"/>
    <mergeCell ref="F9:F10"/>
    <mergeCell ref="H9:H10"/>
    <mergeCell ref="I9:I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2:D42"/>
    <mergeCell ref="C43:D43"/>
    <mergeCell ref="C36:D36"/>
    <mergeCell ref="C37:D37"/>
    <mergeCell ref="C38:D38"/>
    <mergeCell ref="C39:D39"/>
    <mergeCell ref="F45:G45"/>
    <mergeCell ref="F47:G47"/>
    <mergeCell ref="C1:I1"/>
    <mergeCell ref="E2:G2"/>
    <mergeCell ref="H2:I2"/>
    <mergeCell ref="E6:G6"/>
    <mergeCell ref="C8:D10"/>
    <mergeCell ref="E8:F8"/>
    <mergeCell ref="C40:D40"/>
    <mergeCell ref="C41:D41"/>
  </mergeCells>
  <printOptions/>
  <pageMargins left="0.43" right="0.26" top="0.26" bottom="0.35" header="0.19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showGridLines="0" workbookViewId="0" topLeftCell="A16">
      <selection activeCell="A13" sqref="A13"/>
    </sheetView>
  </sheetViews>
  <sheetFormatPr defaultColWidth="9.140625" defaultRowHeight="12.75"/>
  <cols>
    <col min="1" max="1" width="3.00390625" style="75" customWidth="1"/>
    <col min="2" max="2" width="69.140625" style="75" customWidth="1"/>
    <col min="3" max="3" width="12.140625" style="75" customWidth="1"/>
    <col min="4" max="4" width="10.421875" style="75" customWidth="1"/>
    <col min="5" max="5" width="11.57421875" style="76" customWidth="1"/>
    <col min="6" max="6" width="12.140625" style="75" customWidth="1"/>
    <col min="7" max="7" width="11.140625" style="75" customWidth="1"/>
    <col min="8" max="8" width="10.8515625" style="75" customWidth="1"/>
    <col min="9" max="9" width="2.7109375" style="77" customWidth="1"/>
    <col min="10" max="10" width="16.421875" style="78" customWidth="1"/>
    <col min="11" max="20" width="9.140625" style="78" customWidth="1"/>
    <col min="21" max="16384" width="9.140625" style="77" customWidth="1"/>
  </cols>
  <sheetData>
    <row r="1" ht="21" customHeight="1">
      <c r="A1" s="75" t="s">
        <v>178</v>
      </c>
    </row>
    <row r="2" spans="1:20" s="79" customFormat="1" ht="18" customHeight="1">
      <c r="A2" s="75"/>
      <c r="B2" s="106" t="s">
        <v>179</v>
      </c>
      <c r="C2" s="107" t="s">
        <v>216</v>
      </c>
      <c r="D2" s="108" t="str">
        <f>ZaglStr!B5</f>
        <v>"МЕЛИ МОБИЛ" ДЗЗД</v>
      </c>
      <c r="E2" s="109"/>
      <c r="F2" s="107" t="s">
        <v>177</v>
      </c>
      <c r="G2" s="108">
        <f>ZaglStr!B7</f>
        <v>148103178</v>
      </c>
      <c r="H2" s="110"/>
      <c r="J2" s="80"/>
      <c r="K2" s="81"/>
      <c r="L2" s="82"/>
      <c r="M2" s="82"/>
      <c r="N2" s="81"/>
      <c r="O2" s="81"/>
      <c r="P2" s="81"/>
      <c r="Q2" s="81"/>
      <c r="R2" s="81"/>
      <c r="S2" s="81"/>
      <c r="T2" s="81"/>
    </row>
    <row r="3" spans="2:20" s="75" customFormat="1" ht="5.25" customHeight="1">
      <c r="B3" s="83"/>
      <c r="C3" s="110"/>
      <c r="D3" s="111"/>
      <c r="E3" s="109"/>
      <c r="F3" s="111"/>
      <c r="G3" s="111"/>
      <c r="H3" s="111"/>
      <c r="J3" s="84"/>
      <c r="K3" s="85"/>
      <c r="L3" s="86"/>
      <c r="M3" s="87"/>
      <c r="N3" s="85"/>
      <c r="O3" s="85"/>
      <c r="P3" s="85"/>
      <c r="Q3" s="85"/>
      <c r="R3" s="85"/>
      <c r="S3" s="85"/>
      <c r="T3" s="85"/>
    </row>
    <row r="4" spans="2:13" ht="12.75" customHeight="1">
      <c r="B4" s="264"/>
      <c r="C4" s="263" t="s">
        <v>315</v>
      </c>
      <c r="D4" s="340" t="s">
        <v>323</v>
      </c>
      <c r="E4" s="340"/>
      <c r="F4" s="340"/>
      <c r="G4" s="110"/>
      <c r="H4" s="110"/>
      <c r="L4" s="82"/>
      <c r="M4" s="87"/>
    </row>
    <row r="5" spans="2:13" ht="5.25" customHeight="1">
      <c r="B5" s="83"/>
      <c r="C5" s="110"/>
      <c r="D5" s="110"/>
      <c r="E5" s="109"/>
      <c r="F5" s="110"/>
      <c r="G5" s="110"/>
      <c r="H5" s="110"/>
      <c r="J5" s="88"/>
      <c r="L5" s="82"/>
      <c r="M5" s="87"/>
    </row>
    <row r="6" spans="2:20" s="89" customFormat="1" ht="12">
      <c r="B6" s="265" t="s">
        <v>180</v>
      </c>
      <c r="C6" s="266" t="s">
        <v>181</v>
      </c>
      <c r="D6" s="267"/>
      <c r="E6" s="268"/>
      <c r="F6" s="269" t="s">
        <v>182</v>
      </c>
      <c r="G6" s="270"/>
      <c r="H6" s="271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2:20" s="89" customFormat="1" ht="14.25" customHeight="1">
      <c r="B7" s="272"/>
      <c r="C7" s="273" t="s">
        <v>183</v>
      </c>
      <c r="D7" s="273" t="s">
        <v>184</v>
      </c>
      <c r="E7" s="274" t="s">
        <v>185</v>
      </c>
      <c r="F7" s="273" t="s">
        <v>183</v>
      </c>
      <c r="G7" s="273" t="s">
        <v>184</v>
      </c>
      <c r="H7" s="273" t="s">
        <v>185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2:20" s="89" customFormat="1" ht="12">
      <c r="B8" s="275" t="s">
        <v>186</v>
      </c>
      <c r="C8" s="276">
        <v>1</v>
      </c>
      <c r="D8" s="276">
        <v>2</v>
      </c>
      <c r="E8" s="277">
        <v>3</v>
      </c>
      <c r="F8" s="276">
        <v>4</v>
      </c>
      <c r="G8" s="276">
        <v>5</v>
      </c>
      <c r="H8" s="276">
        <v>6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2:8" ht="12.75">
      <c r="B9" s="90" t="s">
        <v>187</v>
      </c>
      <c r="C9" s="91"/>
      <c r="D9" s="91"/>
      <c r="E9" s="92"/>
      <c r="F9" s="91"/>
      <c r="G9" s="91"/>
      <c r="H9" s="91"/>
    </row>
    <row r="10" spans="2:8" ht="12.75">
      <c r="B10" s="93" t="s">
        <v>188</v>
      </c>
      <c r="C10" s="91">
        <v>0</v>
      </c>
      <c r="D10" s="91">
        <v>0</v>
      </c>
      <c r="E10" s="184">
        <f>C10-D10</f>
        <v>0</v>
      </c>
      <c r="F10" s="91">
        <v>6</v>
      </c>
      <c r="G10" s="91">
        <v>6</v>
      </c>
      <c r="H10" s="184">
        <f>F10-G10</f>
        <v>0</v>
      </c>
    </row>
    <row r="11" spans="2:8" ht="15" customHeight="1">
      <c r="B11" s="112" t="s">
        <v>189</v>
      </c>
      <c r="C11" s="91"/>
      <c r="D11" s="91"/>
      <c r="E11" s="184">
        <f aca="true" t="shared" si="0" ref="E11:E17">C11-D11</f>
        <v>0</v>
      </c>
      <c r="F11" s="91"/>
      <c r="G11" s="91"/>
      <c r="H11" s="184">
        <f aca="true" t="shared" si="1" ref="H11:H17">F11-G11</f>
        <v>0</v>
      </c>
    </row>
    <row r="12" spans="2:8" ht="12.75">
      <c r="B12" s="95" t="s">
        <v>190</v>
      </c>
      <c r="C12" s="91"/>
      <c r="D12" s="91"/>
      <c r="E12" s="184">
        <f t="shared" si="0"/>
        <v>0</v>
      </c>
      <c r="F12" s="91"/>
      <c r="G12" s="91"/>
      <c r="H12" s="184">
        <f t="shared" si="1"/>
        <v>0</v>
      </c>
    </row>
    <row r="13" spans="2:8" ht="16.5" customHeight="1">
      <c r="B13" s="94" t="s">
        <v>191</v>
      </c>
      <c r="C13" s="91"/>
      <c r="D13" s="91"/>
      <c r="E13" s="184">
        <f t="shared" si="0"/>
        <v>0</v>
      </c>
      <c r="F13" s="91"/>
      <c r="G13" s="91"/>
      <c r="H13" s="184">
        <f t="shared" si="1"/>
        <v>0</v>
      </c>
    </row>
    <row r="14" spans="2:8" ht="16.5" customHeight="1">
      <c r="B14" s="94" t="s">
        <v>192</v>
      </c>
      <c r="C14" s="91"/>
      <c r="D14" s="91"/>
      <c r="E14" s="184">
        <f t="shared" si="0"/>
        <v>0</v>
      </c>
      <c r="F14" s="91"/>
      <c r="G14" s="91"/>
      <c r="H14" s="184">
        <f t="shared" si="1"/>
        <v>0</v>
      </c>
    </row>
    <row r="15" spans="2:8" ht="12.75">
      <c r="B15" s="95" t="s">
        <v>193</v>
      </c>
      <c r="C15" s="91"/>
      <c r="D15" s="91"/>
      <c r="E15" s="184">
        <f t="shared" si="0"/>
        <v>0</v>
      </c>
      <c r="F15" s="91"/>
      <c r="G15" s="91"/>
      <c r="H15" s="184">
        <f t="shared" si="1"/>
        <v>0</v>
      </c>
    </row>
    <row r="16" spans="2:8" ht="12.75">
      <c r="B16" s="95" t="s">
        <v>194</v>
      </c>
      <c r="C16" s="96"/>
      <c r="D16" s="91"/>
      <c r="E16" s="184">
        <f t="shared" si="0"/>
        <v>0</v>
      </c>
      <c r="F16" s="96"/>
      <c r="G16" s="91"/>
      <c r="H16" s="184">
        <f t="shared" si="1"/>
        <v>0</v>
      </c>
    </row>
    <row r="17" spans="2:8" ht="12.75">
      <c r="B17" s="95" t="s">
        <v>195</v>
      </c>
      <c r="C17" s="96"/>
      <c r="D17" s="91"/>
      <c r="E17" s="184">
        <f t="shared" si="0"/>
        <v>0</v>
      </c>
      <c r="F17" s="96"/>
      <c r="G17" s="91"/>
      <c r="H17" s="184">
        <f t="shared" si="1"/>
        <v>0</v>
      </c>
    </row>
    <row r="18" spans="2:8" ht="12.75">
      <c r="B18" s="97" t="s">
        <v>196</v>
      </c>
      <c r="C18" s="181">
        <f>SUM(C10:C17)</f>
        <v>0</v>
      </c>
      <c r="D18" s="187">
        <f>SUM(D10:D17)</f>
        <v>0</v>
      </c>
      <c r="E18" s="185">
        <f>SUM($E$10:$E$17)</f>
        <v>0</v>
      </c>
      <c r="F18" s="181">
        <f>SUM(F10:F17)</f>
        <v>6</v>
      </c>
      <c r="G18" s="187">
        <f>SUM(G10:G17)</f>
        <v>6</v>
      </c>
      <c r="H18" s="185">
        <f>SUM($H$10:$H$17)</f>
        <v>0</v>
      </c>
    </row>
    <row r="19" spans="2:8" ht="12.75">
      <c r="B19" s="90" t="s">
        <v>197</v>
      </c>
      <c r="C19" s="91"/>
      <c r="D19" s="91"/>
      <c r="E19" s="184">
        <f aca="true" t="shared" si="2" ref="E19:E25">C19-D19</f>
        <v>0</v>
      </c>
      <c r="F19" s="91"/>
      <c r="G19" s="91"/>
      <c r="H19" s="184">
        <f aca="true" t="shared" si="3" ref="H19:H25">F19-G19</f>
        <v>0</v>
      </c>
    </row>
    <row r="20" spans="2:8" ht="12.75">
      <c r="B20" s="98" t="s">
        <v>198</v>
      </c>
      <c r="C20" s="91"/>
      <c r="D20" s="91"/>
      <c r="E20" s="184">
        <f t="shared" si="2"/>
        <v>0</v>
      </c>
      <c r="F20" s="91"/>
      <c r="G20" s="91"/>
      <c r="H20" s="184">
        <f t="shared" si="3"/>
        <v>0</v>
      </c>
    </row>
    <row r="21" spans="2:8" ht="12.75">
      <c r="B21" s="98" t="s">
        <v>199</v>
      </c>
      <c r="C21" s="91"/>
      <c r="D21" s="91"/>
      <c r="E21" s="184">
        <f t="shared" si="2"/>
        <v>0</v>
      </c>
      <c r="F21" s="91"/>
      <c r="G21" s="91"/>
      <c r="H21" s="184">
        <f t="shared" si="3"/>
        <v>0</v>
      </c>
    </row>
    <row r="22" spans="2:8" ht="17.25" customHeight="1">
      <c r="B22" s="94" t="s">
        <v>200</v>
      </c>
      <c r="C22" s="91"/>
      <c r="D22" s="91"/>
      <c r="E22" s="184">
        <f t="shared" si="2"/>
        <v>0</v>
      </c>
      <c r="F22" s="91"/>
      <c r="G22" s="91"/>
      <c r="H22" s="184">
        <f t="shared" si="3"/>
        <v>0</v>
      </c>
    </row>
    <row r="23" spans="2:20" s="75" customFormat="1" ht="12">
      <c r="B23" s="98" t="s">
        <v>201</v>
      </c>
      <c r="C23" s="91"/>
      <c r="D23" s="91"/>
      <c r="E23" s="184">
        <f t="shared" si="2"/>
        <v>0</v>
      </c>
      <c r="F23" s="91"/>
      <c r="G23" s="91"/>
      <c r="H23" s="184">
        <f t="shared" si="3"/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spans="2:20" s="75" customFormat="1" ht="19.5" customHeight="1">
      <c r="B24" s="94" t="s">
        <v>192</v>
      </c>
      <c r="C24" s="95"/>
      <c r="D24" s="95"/>
      <c r="E24" s="184">
        <f t="shared" si="2"/>
        <v>0</v>
      </c>
      <c r="F24" s="95"/>
      <c r="G24" s="95"/>
      <c r="H24" s="184">
        <f t="shared" si="3"/>
        <v>0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2:8" ht="12.75">
      <c r="B25" s="95" t="s">
        <v>202</v>
      </c>
      <c r="C25" s="95"/>
      <c r="D25" s="95"/>
      <c r="E25" s="184">
        <f t="shared" si="2"/>
        <v>0</v>
      </c>
      <c r="F25" s="95"/>
      <c r="G25" s="95"/>
      <c r="H25" s="184">
        <f t="shared" si="3"/>
        <v>0</v>
      </c>
    </row>
    <row r="26" spans="2:8" ht="12.75">
      <c r="B26" s="101" t="s">
        <v>203</v>
      </c>
      <c r="C26" s="181">
        <f aca="true" t="shared" si="4" ref="C26:H26">SUM(C20:C25)</f>
        <v>0</v>
      </c>
      <c r="D26" s="181">
        <f t="shared" si="4"/>
        <v>0</v>
      </c>
      <c r="E26" s="185">
        <f t="shared" si="4"/>
        <v>0</v>
      </c>
      <c r="F26" s="181">
        <f t="shared" si="4"/>
        <v>0</v>
      </c>
      <c r="G26" s="181">
        <f t="shared" si="4"/>
        <v>0</v>
      </c>
      <c r="H26" s="185">
        <f t="shared" si="4"/>
        <v>0</v>
      </c>
    </row>
    <row r="27" spans="2:8" ht="12.75">
      <c r="B27" s="102" t="s">
        <v>204</v>
      </c>
      <c r="C27" s="95"/>
      <c r="D27" s="95"/>
      <c r="E27" s="183"/>
      <c r="F27" s="95"/>
      <c r="G27" s="95"/>
      <c r="H27" s="186"/>
    </row>
    <row r="28" spans="2:8" ht="12.75">
      <c r="B28" s="94" t="s">
        <v>205</v>
      </c>
      <c r="C28" s="95"/>
      <c r="D28" s="95"/>
      <c r="E28" s="184">
        <f aca="true" t="shared" si="5" ref="E28:E34">C28-D28</f>
        <v>0</v>
      </c>
      <c r="F28" s="95"/>
      <c r="G28" s="95"/>
      <c r="H28" s="184">
        <f aca="true" t="shared" si="6" ref="H28:H34">F28-G28</f>
        <v>0</v>
      </c>
    </row>
    <row r="29" spans="2:8" ht="16.5" customHeight="1">
      <c r="B29" s="103" t="s">
        <v>206</v>
      </c>
      <c r="C29" s="95"/>
      <c r="D29" s="95"/>
      <c r="E29" s="184">
        <f t="shared" si="5"/>
        <v>0</v>
      </c>
      <c r="F29" s="95"/>
      <c r="G29" s="95"/>
      <c r="H29" s="184">
        <f t="shared" si="6"/>
        <v>0</v>
      </c>
    </row>
    <row r="30" spans="2:8" ht="12.75">
      <c r="B30" s="94" t="s">
        <v>207</v>
      </c>
      <c r="C30" s="104"/>
      <c r="D30" s="95"/>
      <c r="E30" s="184">
        <f t="shared" si="5"/>
        <v>0</v>
      </c>
      <c r="F30" s="104"/>
      <c r="G30" s="95"/>
      <c r="H30" s="184">
        <f t="shared" si="6"/>
        <v>0</v>
      </c>
    </row>
    <row r="31" spans="2:8" ht="12.75">
      <c r="B31" s="105" t="s">
        <v>208</v>
      </c>
      <c r="C31" s="95"/>
      <c r="D31" s="95"/>
      <c r="E31" s="184">
        <f t="shared" si="5"/>
        <v>0</v>
      </c>
      <c r="F31" s="95"/>
      <c r="G31" s="95"/>
      <c r="H31" s="184">
        <f t="shared" si="6"/>
        <v>0</v>
      </c>
    </row>
    <row r="32" spans="2:8" ht="12.75">
      <c r="B32" s="95" t="s">
        <v>209</v>
      </c>
      <c r="C32" s="95"/>
      <c r="D32" s="95"/>
      <c r="E32" s="184">
        <f t="shared" si="5"/>
        <v>0</v>
      </c>
      <c r="F32" s="95"/>
      <c r="G32" s="95"/>
      <c r="H32" s="184">
        <f t="shared" si="6"/>
        <v>0</v>
      </c>
    </row>
    <row r="33" spans="2:8" ht="17.25" customHeight="1">
      <c r="B33" s="94" t="s">
        <v>210</v>
      </c>
      <c r="C33" s="95"/>
      <c r="D33" s="95"/>
      <c r="E33" s="184">
        <f t="shared" si="5"/>
        <v>0</v>
      </c>
      <c r="F33" s="95"/>
      <c r="G33" s="95"/>
      <c r="H33" s="184">
        <f t="shared" si="6"/>
        <v>0</v>
      </c>
    </row>
    <row r="34" spans="2:8" ht="12.75">
      <c r="B34" s="95" t="s">
        <v>211</v>
      </c>
      <c r="C34" s="95"/>
      <c r="D34" s="95"/>
      <c r="E34" s="184">
        <f t="shared" si="5"/>
        <v>0</v>
      </c>
      <c r="F34" s="95"/>
      <c r="G34" s="95"/>
      <c r="H34" s="184">
        <f t="shared" si="6"/>
        <v>0</v>
      </c>
    </row>
    <row r="35" spans="2:8" ht="12.75">
      <c r="B35" s="101" t="s">
        <v>212</v>
      </c>
      <c r="C35" s="181">
        <f aca="true" t="shared" si="7" ref="C35:H35">SUM(C27:C34)</f>
        <v>0</v>
      </c>
      <c r="D35" s="181">
        <f t="shared" si="7"/>
        <v>0</v>
      </c>
      <c r="E35" s="181">
        <f t="shared" si="7"/>
        <v>0</v>
      </c>
      <c r="F35" s="181">
        <f t="shared" si="7"/>
        <v>0</v>
      </c>
      <c r="G35" s="181">
        <f t="shared" si="7"/>
        <v>0</v>
      </c>
      <c r="H35" s="181">
        <f t="shared" si="7"/>
        <v>0</v>
      </c>
    </row>
    <row r="36" spans="2:256" ht="12.75">
      <c r="B36" s="102" t="s">
        <v>213</v>
      </c>
      <c r="C36" s="182">
        <f aca="true" t="shared" si="8" ref="C36:H36">C18+C26+C35</f>
        <v>0</v>
      </c>
      <c r="D36" s="182">
        <f t="shared" si="8"/>
        <v>0</v>
      </c>
      <c r="E36" s="182">
        <f t="shared" si="8"/>
        <v>0</v>
      </c>
      <c r="F36" s="182">
        <f t="shared" si="8"/>
        <v>6</v>
      </c>
      <c r="G36" s="182">
        <f t="shared" si="8"/>
        <v>6</v>
      </c>
      <c r="H36" s="182">
        <f t="shared" si="8"/>
        <v>0</v>
      </c>
      <c r="IV36" s="99">
        <f>IV18+IV26+IV35</f>
        <v>0</v>
      </c>
    </row>
    <row r="37" spans="2:8" ht="12.75">
      <c r="B37" s="102" t="s">
        <v>214</v>
      </c>
      <c r="C37" s="95"/>
      <c r="D37" s="95"/>
      <c r="E37" s="183">
        <v>1</v>
      </c>
      <c r="F37" s="95"/>
      <c r="G37" s="95"/>
      <c r="H37" s="100">
        <v>1</v>
      </c>
    </row>
    <row r="38" spans="2:8" ht="12.75">
      <c r="B38" s="102" t="s">
        <v>215</v>
      </c>
      <c r="C38" s="95"/>
      <c r="D38" s="95"/>
      <c r="E38" s="183">
        <f>E18+E26+E35+E37</f>
        <v>1</v>
      </c>
      <c r="F38" s="95"/>
      <c r="G38" s="95"/>
      <c r="H38" s="183">
        <v>1</v>
      </c>
    </row>
    <row r="39" ht="12.75" customHeight="1"/>
    <row r="40" spans="2:7" ht="18.75" customHeight="1">
      <c r="B40" s="113" t="s">
        <v>217</v>
      </c>
      <c r="C40" s="136" t="str">
        <f>ZaglStr!B13</f>
        <v>31.03.2014 г.</v>
      </c>
      <c r="D40" s="85"/>
      <c r="E40" s="78"/>
      <c r="F40" s="85"/>
      <c r="G40" s="85"/>
    </row>
    <row r="41" spans="2:3" ht="12.75" customHeight="1" hidden="1">
      <c r="B41" s="113"/>
      <c r="C41" s="115"/>
    </row>
    <row r="42" spans="2:7" ht="28.5" customHeight="1">
      <c r="B42" s="113" t="s">
        <v>219</v>
      </c>
      <c r="C42" s="139" t="str">
        <f>ZaglStr!B9</f>
        <v>Николай Георгиев Караджов</v>
      </c>
      <c r="D42" s="138"/>
      <c r="E42" s="140"/>
      <c r="F42" s="138"/>
      <c r="G42" s="138"/>
    </row>
    <row r="43" spans="2:7" ht="24.75" customHeight="1">
      <c r="B43" s="114" t="s">
        <v>218</v>
      </c>
      <c r="C43" s="137" t="str">
        <f>ZaglStr!B11</f>
        <v>Иванка Тодорова</v>
      </c>
      <c r="D43" s="138"/>
      <c r="E43" s="138"/>
      <c r="F43" s="138"/>
      <c r="G43" s="138"/>
    </row>
    <row r="44" ht="12.75" customHeight="1"/>
  </sheetData>
  <sheetProtection/>
  <protectedRanges>
    <protectedRange sqref="C10:D17 C20:D25 C28:D34 E37:E38 H37:H38 F28:G34 F20:G25 F10:G17" name="Range1"/>
  </protectedRanges>
  <mergeCells count="1">
    <mergeCell ref="D4:F4"/>
  </mergeCells>
  <printOptions/>
  <pageMargins left="0.75" right="0.36" top="0.2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3"/>
  <sheetViews>
    <sheetView showGridLines="0" zoomScale="115" zoomScaleNormal="115" workbookViewId="0" topLeftCell="A2">
      <selection activeCell="F4" sqref="F4:G4"/>
    </sheetView>
  </sheetViews>
  <sheetFormatPr defaultColWidth="9.140625" defaultRowHeight="12.75"/>
  <cols>
    <col min="2" max="2" width="29.28125" style="0" customWidth="1"/>
    <col min="3" max="3" width="8.421875" style="0" customWidth="1"/>
    <col min="4" max="4" width="9.28125" style="3" customWidth="1"/>
    <col min="5" max="5" width="9.00390625" style="0" customWidth="1"/>
    <col min="6" max="6" width="9.421875" style="0" customWidth="1"/>
    <col min="7" max="7" width="9.00390625" style="0" customWidth="1"/>
    <col min="8" max="8" width="10.421875" style="0" customWidth="1"/>
    <col min="9" max="9" width="8.8515625" style="0" customWidth="1"/>
    <col min="10" max="10" width="11.28125" style="0" customWidth="1"/>
    <col min="11" max="11" width="8.7109375" style="0" customWidth="1"/>
    <col min="12" max="12" width="10.57421875" style="0" customWidth="1"/>
  </cols>
  <sheetData>
    <row r="1" spans="2:13" ht="12.75" customHeight="1">
      <c r="B1" s="369" t="s">
        <v>220</v>
      </c>
      <c r="C1" s="369"/>
      <c r="D1" s="370"/>
      <c r="E1" s="369"/>
      <c r="F1" s="369"/>
      <c r="G1" s="369"/>
      <c r="H1" s="369"/>
      <c r="I1" s="369"/>
      <c r="J1" s="369"/>
      <c r="K1" s="369"/>
      <c r="L1" s="369"/>
      <c r="M1" s="369"/>
    </row>
    <row r="2" spans="2:13" ht="12.75" customHeight="1">
      <c r="B2" s="325"/>
      <c r="C2" s="325"/>
      <c r="D2" s="371"/>
      <c r="E2" s="325"/>
      <c r="F2" s="325"/>
      <c r="G2" s="325"/>
      <c r="H2" s="325"/>
      <c r="I2" s="325"/>
      <c r="J2" s="325"/>
      <c r="K2" s="372" t="s">
        <v>103</v>
      </c>
      <c r="L2" s="372"/>
      <c r="M2" s="372"/>
    </row>
    <row r="3" spans="2:13" ht="14.25" customHeight="1">
      <c r="B3" s="373" t="s">
        <v>221</v>
      </c>
      <c r="C3" s="373"/>
      <c r="D3" s="374"/>
      <c r="E3" s="373"/>
      <c r="F3" s="373"/>
      <c r="G3" s="373"/>
      <c r="H3" s="373"/>
      <c r="I3" s="373"/>
      <c r="J3" s="373"/>
      <c r="K3" s="373"/>
      <c r="L3" s="373"/>
      <c r="M3" s="373"/>
    </row>
    <row r="4" spans="2:13" ht="15" customHeight="1">
      <c r="B4" s="116" t="s">
        <v>222</v>
      </c>
      <c r="C4" s="117" t="str">
        <f>ZaglStr!B5</f>
        <v>"МЕЛИ МОБИЛ" ДЗЗД</v>
      </c>
      <c r="D4" s="118"/>
      <c r="E4" s="119"/>
      <c r="F4" s="367" t="s">
        <v>322</v>
      </c>
      <c r="G4" s="368"/>
      <c r="H4" s="180" t="s">
        <v>314</v>
      </c>
      <c r="I4" s="361">
        <f>ZaglStr!B7</f>
        <v>148103178</v>
      </c>
      <c r="J4" s="362"/>
      <c r="K4" s="29"/>
      <c r="L4" s="29"/>
      <c r="M4" s="29"/>
    </row>
    <row r="5" spans="2:13" ht="15" customHeight="1">
      <c r="B5" s="120"/>
      <c r="C5" s="363"/>
      <c r="D5" s="364"/>
      <c r="E5" s="364"/>
      <c r="F5" s="365"/>
      <c r="G5" s="365"/>
      <c r="H5" s="365"/>
      <c r="I5" s="365"/>
      <c r="J5" s="364"/>
      <c r="K5" s="36"/>
      <c r="L5" s="366" t="s">
        <v>223</v>
      </c>
      <c r="M5" s="366"/>
    </row>
    <row r="6" spans="2:14" ht="18" customHeight="1">
      <c r="B6" s="341" t="s">
        <v>224</v>
      </c>
      <c r="C6" s="348" t="s">
        <v>225</v>
      </c>
      <c r="D6" s="356" t="s">
        <v>226</v>
      </c>
      <c r="E6" s="351" t="s">
        <v>227</v>
      </c>
      <c r="F6" s="334" t="s">
        <v>228</v>
      </c>
      <c r="G6" s="328"/>
      <c r="H6" s="334"/>
      <c r="I6" s="334"/>
      <c r="J6" s="356" t="s">
        <v>229</v>
      </c>
      <c r="K6" s="335"/>
      <c r="L6" s="339" t="s">
        <v>230</v>
      </c>
      <c r="M6" s="339" t="s">
        <v>231</v>
      </c>
      <c r="N6" s="41"/>
    </row>
    <row r="7" spans="2:14" ht="12.75">
      <c r="B7" s="342"/>
      <c r="C7" s="349"/>
      <c r="D7" s="384"/>
      <c r="E7" s="352"/>
      <c r="F7" s="382" t="s">
        <v>232</v>
      </c>
      <c r="G7" s="356" t="s">
        <v>233</v>
      </c>
      <c r="H7" s="344" t="s">
        <v>234</v>
      </c>
      <c r="I7" s="344" t="s">
        <v>235</v>
      </c>
      <c r="J7" s="356" t="s">
        <v>236</v>
      </c>
      <c r="K7" s="357" t="s">
        <v>237</v>
      </c>
      <c r="L7" s="341"/>
      <c r="M7" s="341"/>
      <c r="N7" s="41"/>
    </row>
    <row r="8" spans="2:14" ht="7.5" customHeight="1">
      <c r="B8" s="342"/>
      <c r="C8" s="349"/>
      <c r="D8" s="384"/>
      <c r="E8" s="353"/>
      <c r="F8" s="342"/>
      <c r="G8" s="348"/>
      <c r="H8" s="358"/>
      <c r="I8" s="345"/>
      <c r="J8" s="348"/>
      <c r="K8" s="358"/>
      <c r="L8" s="346"/>
      <c r="M8" s="342"/>
      <c r="N8" s="41"/>
    </row>
    <row r="9" spans="2:14" ht="17.25" customHeight="1">
      <c r="B9" s="342"/>
      <c r="C9" s="349"/>
      <c r="D9" s="384"/>
      <c r="E9" s="354"/>
      <c r="F9" s="383"/>
      <c r="G9" s="349"/>
      <c r="H9" s="359"/>
      <c r="I9" s="346"/>
      <c r="J9" s="349"/>
      <c r="K9" s="359"/>
      <c r="L9" s="346"/>
      <c r="M9" s="342"/>
      <c r="N9" s="41"/>
    </row>
    <row r="10" spans="2:14" ht="15" customHeight="1" hidden="1">
      <c r="B10" s="342"/>
      <c r="C10" s="349"/>
      <c r="D10" s="278"/>
      <c r="E10" s="354"/>
      <c r="F10" s="383"/>
      <c r="G10" s="349"/>
      <c r="H10" s="359"/>
      <c r="I10" s="346"/>
      <c r="J10" s="349"/>
      <c r="K10" s="359"/>
      <c r="L10" s="346"/>
      <c r="M10" s="342"/>
      <c r="N10" s="41"/>
    </row>
    <row r="11" spans="2:14" ht="9" customHeight="1" hidden="1">
      <c r="B11" s="343"/>
      <c r="C11" s="350"/>
      <c r="D11" s="278"/>
      <c r="E11" s="355"/>
      <c r="F11" s="343"/>
      <c r="G11" s="350"/>
      <c r="H11" s="360"/>
      <c r="I11" s="347"/>
      <c r="J11" s="350"/>
      <c r="K11" s="360"/>
      <c r="L11" s="347"/>
      <c r="M11" s="343"/>
      <c r="N11" s="41"/>
    </row>
    <row r="12" spans="2:14" ht="15" customHeight="1">
      <c r="B12" s="279" t="s">
        <v>4</v>
      </c>
      <c r="C12" s="280">
        <v>1</v>
      </c>
      <c r="D12" s="281">
        <v>2</v>
      </c>
      <c r="E12" s="279">
        <v>3</v>
      </c>
      <c r="F12" s="279">
        <v>4</v>
      </c>
      <c r="G12" s="279">
        <v>5</v>
      </c>
      <c r="H12" s="279">
        <v>6</v>
      </c>
      <c r="I12" s="279">
        <v>7</v>
      </c>
      <c r="J12" s="279">
        <v>8</v>
      </c>
      <c r="K12" s="279">
        <v>9</v>
      </c>
      <c r="L12" s="279">
        <v>10</v>
      </c>
      <c r="M12" s="279">
        <v>11</v>
      </c>
      <c r="N12" s="41"/>
    </row>
    <row r="13" spans="2:14" ht="18">
      <c r="B13" s="121" t="s">
        <v>238</v>
      </c>
      <c r="C13" s="238">
        <v>0</v>
      </c>
      <c r="D13" s="239"/>
      <c r="E13" s="240"/>
      <c r="F13" s="240"/>
      <c r="G13" s="240"/>
      <c r="H13" s="240"/>
      <c r="I13" s="240"/>
      <c r="J13" s="240">
        <v>3</v>
      </c>
      <c r="K13" s="240"/>
      <c r="L13" s="240"/>
      <c r="M13" s="241">
        <f>SUM(C13:L13)</f>
        <v>3</v>
      </c>
      <c r="N13" s="41"/>
    </row>
    <row r="14" spans="2:14" ht="12.75">
      <c r="B14" s="122" t="s">
        <v>239</v>
      </c>
      <c r="C14" s="238"/>
      <c r="D14" s="239"/>
      <c r="E14" s="240"/>
      <c r="F14" s="240"/>
      <c r="G14" s="240"/>
      <c r="H14" s="240"/>
      <c r="I14" s="240"/>
      <c r="J14" s="240"/>
      <c r="K14" s="240"/>
      <c r="L14" s="240"/>
      <c r="M14" s="241">
        <f aca="true" t="shared" si="0" ref="M14:M29">SUM(C14:L14)</f>
        <v>0</v>
      </c>
      <c r="N14" s="41"/>
    </row>
    <row r="15" spans="2:14" ht="12.75">
      <c r="B15" s="122" t="s">
        <v>240</v>
      </c>
      <c r="C15" s="238"/>
      <c r="D15" s="239"/>
      <c r="E15" s="240"/>
      <c r="F15" s="240"/>
      <c r="G15" s="240"/>
      <c r="H15" s="240"/>
      <c r="I15" s="240"/>
      <c r="J15" s="240"/>
      <c r="K15" s="240"/>
      <c r="L15" s="240"/>
      <c r="M15" s="241">
        <f t="shared" si="0"/>
        <v>0</v>
      </c>
      <c r="N15" s="41"/>
    </row>
    <row r="16" spans="2:14" ht="18">
      <c r="B16" s="122" t="s">
        <v>241</v>
      </c>
      <c r="C16" s="238"/>
      <c r="D16" s="239"/>
      <c r="E16" s="240"/>
      <c r="F16" s="240"/>
      <c r="G16" s="240"/>
      <c r="H16" s="240"/>
      <c r="I16" s="240"/>
      <c r="J16" s="240"/>
      <c r="K16" s="240"/>
      <c r="L16" s="240"/>
      <c r="M16" s="241">
        <f t="shared" si="0"/>
        <v>0</v>
      </c>
      <c r="N16" s="41"/>
    </row>
    <row r="17" spans="2:14" ht="18">
      <c r="B17" s="122" t="s">
        <v>242</v>
      </c>
      <c r="C17" s="242"/>
      <c r="D17" s="243"/>
      <c r="E17" s="244"/>
      <c r="F17" s="244"/>
      <c r="G17" s="244"/>
      <c r="H17" s="244"/>
      <c r="I17" s="244"/>
      <c r="J17" s="244"/>
      <c r="K17" s="244"/>
      <c r="L17" s="244"/>
      <c r="M17" s="241">
        <f t="shared" si="0"/>
        <v>0</v>
      </c>
      <c r="N17" s="41"/>
    </row>
    <row r="18" spans="2:14" ht="12.75">
      <c r="B18" s="122" t="s">
        <v>243</v>
      </c>
      <c r="C18" s="238"/>
      <c r="D18" s="239"/>
      <c r="E18" s="240"/>
      <c r="F18" s="240"/>
      <c r="G18" s="240"/>
      <c r="H18" s="240"/>
      <c r="I18" s="240"/>
      <c r="J18" s="240"/>
      <c r="K18" s="240"/>
      <c r="L18" s="240"/>
      <c r="M18" s="241">
        <f t="shared" si="0"/>
        <v>0</v>
      </c>
      <c r="N18" s="41"/>
    </row>
    <row r="19" spans="2:14" ht="12.75">
      <c r="B19" s="122" t="s">
        <v>244</v>
      </c>
      <c r="C19" s="238"/>
      <c r="D19" s="239"/>
      <c r="E19" s="240"/>
      <c r="F19" s="240"/>
      <c r="G19" s="240"/>
      <c r="H19" s="240"/>
      <c r="I19" s="240"/>
      <c r="J19" s="240"/>
      <c r="K19" s="240"/>
      <c r="L19" s="240"/>
      <c r="M19" s="241">
        <f t="shared" si="0"/>
        <v>0</v>
      </c>
      <c r="N19" s="41"/>
    </row>
    <row r="20" spans="2:14" ht="12.75">
      <c r="B20" s="122" t="s">
        <v>245</v>
      </c>
      <c r="C20" s="238"/>
      <c r="D20" s="239"/>
      <c r="E20" s="240"/>
      <c r="F20" s="240"/>
      <c r="G20" s="240"/>
      <c r="H20" s="240"/>
      <c r="I20" s="240"/>
      <c r="J20" s="240"/>
      <c r="K20" s="240"/>
      <c r="L20" s="240"/>
      <c r="M20" s="241">
        <f t="shared" si="0"/>
        <v>0</v>
      </c>
      <c r="N20" s="41"/>
    </row>
    <row r="21" spans="2:14" ht="12.75">
      <c r="B21" s="122" t="s">
        <v>246</v>
      </c>
      <c r="C21" s="242"/>
      <c r="D21" s="243"/>
      <c r="E21" s="244"/>
      <c r="F21" s="244"/>
      <c r="G21" s="244"/>
      <c r="H21" s="244"/>
      <c r="I21" s="244"/>
      <c r="J21" s="244"/>
      <c r="K21" s="244"/>
      <c r="L21" s="244"/>
      <c r="M21" s="241">
        <f t="shared" si="0"/>
        <v>0</v>
      </c>
      <c r="N21" s="41"/>
    </row>
    <row r="22" spans="2:14" ht="12.75">
      <c r="B22" s="122" t="s">
        <v>247</v>
      </c>
      <c r="C22" s="238"/>
      <c r="D22" s="239"/>
      <c r="E22" s="240"/>
      <c r="F22" s="240"/>
      <c r="G22" s="240"/>
      <c r="H22" s="240"/>
      <c r="I22" s="240"/>
      <c r="J22" s="240"/>
      <c r="K22" s="240"/>
      <c r="L22" s="240"/>
      <c r="M22" s="241">
        <f t="shared" si="0"/>
        <v>0</v>
      </c>
      <c r="N22" s="41"/>
    </row>
    <row r="23" spans="2:14" ht="12.75">
      <c r="B23" s="122" t="s">
        <v>248</v>
      </c>
      <c r="C23" s="238"/>
      <c r="D23" s="239"/>
      <c r="E23" s="240"/>
      <c r="F23" s="240"/>
      <c r="G23" s="240"/>
      <c r="H23" s="240"/>
      <c r="I23" s="240"/>
      <c r="J23" s="240"/>
      <c r="K23" s="240"/>
      <c r="L23" s="240"/>
      <c r="M23" s="241">
        <f t="shared" si="0"/>
        <v>0</v>
      </c>
      <c r="N23" s="41"/>
    </row>
    <row r="24" spans="2:14" ht="12.75">
      <c r="B24" s="122" t="s">
        <v>249</v>
      </c>
      <c r="C24" s="242"/>
      <c r="D24" s="243"/>
      <c r="E24" s="244"/>
      <c r="F24" s="244"/>
      <c r="G24" s="244"/>
      <c r="H24" s="244"/>
      <c r="I24" s="244"/>
      <c r="J24" s="244"/>
      <c r="K24" s="244"/>
      <c r="L24" s="244"/>
      <c r="M24" s="241">
        <f t="shared" si="0"/>
        <v>0</v>
      </c>
      <c r="N24" s="41"/>
    </row>
    <row r="25" spans="2:14" ht="12.75">
      <c r="B25" s="122" t="s">
        <v>243</v>
      </c>
      <c r="C25" s="238"/>
      <c r="D25" s="239"/>
      <c r="E25" s="240"/>
      <c r="F25" s="240"/>
      <c r="G25" s="240"/>
      <c r="H25" s="240"/>
      <c r="I25" s="240"/>
      <c r="J25" s="240"/>
      <c r="K25" s="240"/>
      <c r="L25" s="240"/>
      <c r="M25" s="241">
        <f t="shared" si="0"/>
        <v>0</v>
      </c>
      <c r="N25" s="41"/>
    </row>
    <row r="26" spans="2:14" ht="12.75">
      <c r="B26" s="122" t="s">
        <v>244</v>
      </c>
      <c r="C26" s="238"/>
      <c r="D26" s="239"/>
      <c r="E26" s="240"/>
      <c r="F26" s="240"/>
      <c r="G26" s="240"/>
      <c r="H26" s="240"/>
      <c r="I26" s="240"/>
      <c r="J26" s="240"/>
      <c r="K26" s="240"/>
      <c r="L26" s="240"/>
      <c r="M26" s="241">
        <f t="shared" si="0"/>
        <v>0</v>
      </c>
      <c r="N26" s="41"/>
    </row>
    <row r="27" spans="2:14" ht="12.75">
      <c r="B27" s="122" t="s">
        <v>250</v>
      </c>
      <c r="C27" s="238"/>
      <c r="D27" s="239"/>
      <c r="E27" s="240"/>
      <c r="F27" s="240"/>
      <c r="G27" s="240"/>
      <c r="H27" s="240"/>
      <c r="I27" s="240"/>
      <c r="J27" s="240"/>
      <c r="K27" s="240"/>
      <c r="L27" s="240"/>
      <c r="M27" s="241">
        <f t="shared" si="0"/>
        <v>0</v>
      </c>
      <c r="N27" s="41"/>
    </row>
    <row r="28" spans="2:14" ht="18">
      <c r="B28" s="121" t="s">
        <v>251</v>
      </c>
      <c r="C28" s="241">
        <f aca="true" t="shared" si="1" ref="C28:I28">SUM(C13:C27)-C18-C19-C22</f>
        <v>0</v>
      </c>
      <c r="D28" s="241">
        <f t="shared" si="1"/>
        <v>0</v>
      </c>
      <c r="E28" s="241">
        <f t="shared" si="1"/>
        <v>0</v>
      </c>
      <c r="F28" s="241">
        <f t="shared" si="1"/>
        <v>0</v>
      </c>
      <c r="G28" s="241">
        <f t="shared" si="1"/>
        <v>0</v>
      </c>
      <c r="H28" s="241">
        <f t="shared" si="1"/>
        <v>0</v>
      </c>
      <c r="I28" s="241">
        <f t="shared" si="1"/>
        <v>0</v>
      </c>
      <c r="J28" s="241">
        <f>SUM(J13:J27)-J18-J19-J22</f>
        <v>3</v>
      </c>
      <c r="K28" s="241">
        <f>SUM(K13:K27)-K18-K19-K22</f>
        <v>0</v>
      </c>
      <c r="L28" s="241">
        <f>SUM(L13:L27)-L18-L19-L22</f>
        <v>0</v>
      </c>
      <c r="M28" s="241">
        <f>SUM(M13:M27)-M18-M19-M22</f>
        <v>3</v>
      </c>
      <c r="N28" s="41"/>
    </row>
    <row r="29" spans="2:14" ht="27">
      <c r="B29" s="122" t="s">
        <v>252</v>
      </c>
      <c r="C29" s="238"/>
      <c r="D29" s="239"/>
      <c r="E29" s="240"/>
      <c r="F29" s="240"/>
      <c r="G29" s="240"/>
      <c r="H29" s="240"/>
      <c r="I29" s="240"/>
      <c r="J29" s="240"/>
      <c r="K29" s="240"/>
      <c r="L29" s="240"/>
      <c r="M29" s="241">
        <f t="shared" si="0"/>
        <v>0</v>
      </c>
      <c r="N29" s="41"/>
    </row>
    <row r="30" spans="2:14" ht="18">
      <c r="B30" s="123" t="s">
        <v>253</v>
      </c>
      <c r="C30" s="245">
        <f>SUM(C28:C29)</f>
        <v>0</v>
      </c>
      <c r="D30" s="245">
        <f aca="true" t="shared" si="2" ref="D30:L30">SUM(D28:D29)</f>
        <v>0</v>
      </c>
      <c r="E30" s="245">
        <f t="shared" si="2"/>
        <v>0</v>
      </c>
      <c r="F30" s="245">
        <f t="shared" si="2"/>
        <v>0</v>
      </c>
      <c r="G30" s="245">
        <f t="shared" si="2"/>
        <v>0</v>
      </c>
      <c r="H30" s="245">
        <f t="shared" si="2"/>
        <v>0</v>
      </c>
      <c r="I30" s="245">
        <f t="shared" si="2"/>
        <v>0</v>
      </c>
      <c r="J30" s="245">
        <f t="shared" si="2"/>
        <v>3</v>
      </c>
      <c r="K30" s="245">
        <f t="shared" si="2"/>
        <v>0</v>
      </c>
      <c r="L30" s="245">
        <f t="shared" si="2"/>
        <v>0</v>
      </c>
      <c r="M30" s="246">
        <f>SUM(M28:M29)</f>
        <v>3</v>
      </c>
      <c r="N30" s="41"/>
    </row>
    <row r="31" spans="2:14" ht="12.75">
      <c r="B31" s="39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43"/>
    </row>
    <row r="32" spans="2:14" ht="14.25" customHeight="1">
      <c r="B32" s="39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43"/>
    </row>
    <row r="33" spans="2:14" ht="16.5" customHeight="1">
      <c r="B33" s="39"/>
      <c r="C33" s="124"/>
      <c r="D33" s="125"/>
      <c r="E33" s="124"/>
      <c r="F33" s="377" t="s">
        <v>104</v>
      </c>
      <c r="G33" s="378"/>
      <c r="H33" s="379" t="str">
        <f>ZaglStr!B9</f>
        <v>Николай Георгиев Караджов</v>
      </c>
      <c r="I33" s="380"/>
      <c r="J33" s="381"/>
      <c r="K33" s="143"/>
      <c r="L33" s="143"/>
      <c r="M33" s="124"/>
      <c r="N33" s="43"/>
    </row>
    <row r="34" spans="2:14" ht="16.5" customHeight="1">
      <c r="B34" s="39"/>
      <c r="C34" s="124"/>
      <c r="D34" s="125"/>
      <c r="E34" s="124"/>
      <c r="F34" s="40"/>
      <c r="G34" s="40"/>
      <c r="H34" s="144"/>
      <c r="I34" s="144"/>
      <c r="J34" s="144"/>
      <c r="K34" s="124"/>
      <c r="L34" s="124"/>
      <c r="M34" s="124"/>
      <c r="N34" s="43"/>
    </row>
    <row r="35" spans="13:14" ht="15" customHeight="1">
      <c r="M35" s="141"/>
      <c r="N35" s="43"/>
    </row>
    <row r="36" spans="2:14" ht="12.75" customHeight="1">
      <c r="B36" s="126" t="s">
        <v>56</v>
      </c>
      <c r="C36" s="375" t="str">
        <f>ZaglStr!B13</f>
        <v>31.03.2014 г.</v>
      </c>
      <c r="D36" s="376"/>
      <c r="E36" s="128"/>
      <c r="F36" s="128"/>
      <c r="G36" s="127" t="s">
        <v>63</v>
      </c>
      <c r="H36" s="179" t="str">
        <f>ZaglStr!B11</f>
        <v>Иванка Тодорова</v>
      </c>
      <c r="I36" s="134"/>
      <c r="J36" s="142"/>
      <c r="K36" s="135"/>
      <c r="L36" s="135"/>
      <c r="M36" s="40"/>
      <c r="N36" s="43"/>
    </row>
    <row r="37" spans="2:13" ht="12.75" customHeight="1">
      <c r="B37" s="26"/>
      <c r="C37" s="129"/>
      <c r="D37" s="44"/>
      <c r="E37" s="129"/>
      <c r="F37" s="129"/>
      <c r="G37" s="129"/>
      <c r="H37" s="126"/>
      <c r="I37" s="126"/>
      <c r="J37" s="126"/>
      <c r="K37" s="126"/>
      <c r="L37" s="126"/>
      <c r="M37" s="126"/>
    </row>
    <row r="38" spans="2:13" ht="11.25" customHeight="1">
      <c r="B38" s="130"/>
      <c r="C38" s="131"/>
      <c r="E38" s="131"/>
      <c r="G38" s="130"/>
      <c r="I38" s="66"/>
      <c r="K38" s="130"/>
      <c r="M38" s="66"/>
    </row>
    <row r="39" spans="3:13" ht="12.75" customHeight="1">
      <c r="C39" s="44"/>
      <c r="E39" s="44"/>
      <c r="H39" s="44"/>
      <c r="I39" s="44"/>
      <c r="L39" s="44"/>
      <c r="M39" s="44"/>
    </row>
    <row r="40" ht="12.75" customHeight="1">
      <c r="B40" s="132"/>
    </row>
    <row r="42" ht="15">
      <c r="B42" s="8"/>
    </row>
    <row r="43" ht="15.75" customHeight="1">
      <c r="B43" s="133"/>
    </row>
  </sheetData>
  <sheetProtection/>
  <protectedRanges>
    <protectedRange sqref="M6:M30 B30:L30 B29 B28:L28 B6:B27 C6:L12 B1:M5 B31:M36" name="Range3"/>
    <protectedRange sqref="C29:L29" name="Range2"/>
    <protectedRange sqref="C13:L27" name="Range1"/>
  </protectedRanges>
  <mergeCells count="25">
    <mergeCell ref="C36:D36"/>
    <mergeCell ref="F33:G33"/>
    <mergeCell ref="H33:J33"/>
    <mergeCell ref="F7:F11"/>
    <mergeCell ref="G7:G11"/>
    <mergeCell ref="H7:H11"/>
    <mergeCell ref="D6:D9"/>
    <mergeCell ref="J6:K6"/>
    <mergeCell ref="B1:M1"/>
    <mergeCell ref="B2:J2"/>
    <mergeCell ref="K2:M2"/>
    <mergeCell ref="B3:M3"/>
    <mergeCell ref="I4:J4"/>
    <mergeCell ref="C5:J5"/>
    <mergeCell ref="L5:M5"/>
    <mergeCell ref="F4:G4"/>
    <mergeCell ref="M6:M11"/>
    <mergeCell ref="I7:I11"/>
    <mergeCell ref="B6:B11"/>
    <mergeCell ref="C6:C11"/>
    <mergeCell ref="E6:E11"/>
    <mergeCell ref="F6:I6"/>
    <mergeCell ref="L6:L11"/>
    <mergeCell ref="J7:J11"/>
    <mergeCell ref="K7:K11"/>
  </mergeCells>
  <printOptions/>
  <pageMargins left="0.77" right="0.24" top="0.5" bottom="0.24" header="0.19" footer="0.1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zoomScale="130" zoomScaleNormal="130" workbookViewId="0" topLeftCell="A32">
      <selection activeCell="C2" sqref="C2:E2"/>
    </sheetView>
  </sheetViews>
  <sheetFormatPr defaultColWidth="9.140625" defaultRowHeight="12.75"/>
  <cols>
    <col min="1" max="1" width="30.7109375" style="146" customWidth="1"/>
    <col min="2" max="2" width="7.140625" style="146" customWidth="1"/>
    <col min="3" max="4" width="6.7109375" style="146" customWidth="1"/>
    <col min="5" max="5" width="7.140625" style="146" customWidth="1"/>
    <col min="6" max="7" width="6.7109375" style="146" customWidth="1"/>
    <col min="8" max="8" width="7.140625" style="146" customWidth="1"/>
    <col min="9" max="14" width="6.7109375" style="146" customWidth="1"/>
    <col min="15" max="15" width="8.421875" style="146" customWidth="1"/>
    <col min="16" max="16" width="7.140625" style="146" customWidth="1"/>
    <col min="17" max="16384" width="9.140625" style="146" customWidth="1"/>
  </cols>
  <sheetData>
    <row r="1" spans="1:16" ht="12.75">
      <c r="A1" s="396"/>
      <c r="B1" s="396"/>
      <c r="C1" s="397" t="s">
        <v>313</v>
      </c>
      <c r="D1" s="397"/>
      <c r="E1" s="397"/>
      <c r="F1" s="397"/>
      <c r="G1" s="397"/>
      <c r="H1" s="397"/>
      <c r="I1" s="397"/>
      <c r="J1" s="397"/>
      <c r="K1" s="397"/>
      <c r="L1" s="397"/>
      <c r="M1" s="145"/>
      <c r="N1" s="398" t="s">
        <v>312</v>
      </c>
      <c r="O1" s="398"/>
      <c r="P1" s="398"/>
    </row>
    <row r="2" spans="1:16" ht="12.75">
      <c r="A2" s="399" t="s">
        <v>58</v>
      </c>
      <c r="B2" s="399"/>
      <c r="C2" s="400" t="s">
        <v>324</v>
      </c>
      <c r="D2" s="400"/>
      <c r="E2" s="400"/>
      <c r="F2" s="284" t="str">
        <f>ZaglStr!B5</f>
        <v>"МЕЛИ МОБИЛ" ДЗЗД</v>
      </c>
      <c r="G2" s="285"/>
      <c r="H2" s="285"/>
      <c r="I2" s="285"/>
      <c r="J2" s="285"/>
      <c r="K2" s="285"/>
      <c r="L2" s="285"/>
      <c r="M2" s="145"/>
      <c r="N2" s="398"/>
      <c r="O2" s="398"/>
      <c r="P2" s="398"/>
    </row>
    <row r="3" spans="1:16" ht="9.75" customHeight="1" thickBot="1">
      <c r="A3" s="147" t="s">
        <v>254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385" t="s">
        <v>255</v>
      </c>
      <c r="P3" s="385"/>
    </row>
    <row r="4" spans="1:16" ht="12.75" customHeight="1" thickBot="1">
      <c r="A4" s="401" t="s">
        <v>256</v>
      </c>
      <c r="B4" s="402" t="s">
        <v>257</v>
      </c>
      <c r="C4" s="402"/>
      <c r="D4" s="402"/>
      <c r="E4" s="402"/>
      <c r="F4" s="386" t="s">
        <v>258</v>
      </c>
      <c r="G4" s="386"/>
      <c r="H4" s="386" t="s">
        <v>259</v>
      </c>
      <c r="I4" s="386" t="s">
        <v>260</v>
      </c>
      <c r="J4" s="386"/>
      <c r="K4" s="386"/>
      <c r="L4" s="386"/>
      <c r="M4" s="386" t="s">
        <v>261</v>
      </c>
      <c r="N4" s="386"/>
      <c r="O4" s="386" t="s">
        <v>262</v>
      </c>
      <c r="P4" s="388" t="s">
        <v>263</v>
      </c>
    </row>
    <row r="5" spans="1:16" ht="9.75" customHeight="1" thickBot="1">
      <c r="A5" s="401"/>
      <c r="B5" s="402"/>
      <c r="C5" s="402"/>
      <c r="D5" s="402"/>
      <c r="E5" s="402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8"/>
    </row>
    <row r="6" spans="1:16" ht="12.75" customHeight="1" thickBot="1">
      <c r="A6" s="401"/>
      <c r="B6" s="387" t="s">
        <v>264</v>
      </c>
      <c r="C6" s="403" t="s">
        <v>265</v>
      </c>
      <c r="D6" s="387" t="s">
        <v>266</v>
      </c>
      <c r="E6" s="387" t="s">
        <v>267</v>
      </c>
      <c r="F6" s="387" t="s">
        <v>268</v>
      </c>
      <c r="G6" s="387" t="s">
        <v>269</v>
      </c>
      <c r="H6" s="386"/>
      <c r="I6" s="387" t="s">
        <v>270</v>
      </c>
      <c r="J6" s="387" t="s">
        <v>271</v>
      </c>
      <c r="K6" s="387" t="s">
        <v>272</v>
      </c>
      <c r="L6" s="387" t="s">
        <v>273</v>
      </c>
      <c r="M6" s="387" t="s">
        <v>274</v>
      </c>
      <c r="N6" s="387" t="s">
        <v>275</v>
      </c>
      <c r="O6" s="386"/>
      <c r="P6" s="388"/>
    </row>
    <row r="7" spans="1:16" ht="13.5" thickBot="1">
      <c r="A7" s="401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8"/>
    </row>
    <row r="8" spans="1:16" ht="13.5" thickBot="1">
      <c r="A8" s="401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8"/>
    </row>
    <row r="9" spans="1:16" ht="13.5" thickBot="1">
      <c r="A9" s="401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8"/>
    </row>
    <row r="10" spans="1:16" ht="7.5" customHeight="1" thickBot="1">
      <c r="A10" s="401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8"/>
    </row>
    <row r="11" spans="1:16" ht="1.5" customHeight="1" thickBot="1">
      <c r="A11" s="401"/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</row>
    <row r="12" spans="1:16" ht="13.5" hidden="1" thickBot="1">
      <c r="A12" s="401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8"/>
    </row>
    <row r="13" spans="1:16" ht="8.25" customHeight="1" hidden="1" thickBot="1">
      <c r="A13" s="401"/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8"/>
    </row>
    <row r="14" spans="1:16" ht="12.75" customHeight="1" hidden="1">
      <c r="A14" s="401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8"/>
    </row>
    <row r="15" spans="1:16" ht="0.75" customHeight="1">
      <c r="A15" s="401"/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8"/>
    </row>
    <row r="16" spans="1:16" ht="12.75">
      <c r="A16" s="150"/>
      <c r="B16" s="149">
        <v>1</v>
      </c>
      <c r="C16" s="149">
        <v>2</v>
      </c>
      <c r="D16" s="149">
        <v>3</v>
      </c>
      <c r="E16" s="149">
        <v>4</v>
      </c>
      <c r="F16" s="149">
        <v>5</v>
      </c>
      <c r="G16" s="149">
        <v>6</v>
      </c>
      <c r="H16" s="149">
        <v>7</v>
      </c>
      <c r="I16" s="151">
        <v>8</v>
      </c>
      <c r="J16" s="149">
        <v>9</v>
      </c>
      <c r="K16" s="149">
        <v>10</v>
      </c>
      <c r="L16" s="149">
        <v>11</v>
      </c>
      <c r="M16" s="149">
        <v>12</v>
      </c>
      <c r="N16" s="149">
        <v>13</v>
      </c>
      <c r="O16" s="149">
        <v>14</v>
      </c>
      <c r="P16" s="152">
        <v>15</v>
      </c>
    </row>
    <row r="17" spans="1:16" s="169" customFormat="1" ht="12.75">
      <c r="A17" s="168" t="s">
        <v>276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55"/>
      <c r="L17" s="155"/>
      <c r="M17" s="176"/>
      <c r="N17" s="176"/>
      <c r="O17" s="176"/>
      <c r="P17" s="177"/>
    </row>
    <row r="18" spans="1:16" ht="12.75">
      <c r="A18" s="153" t="s">
        <v>277</v>
      </c>
      <c r="B18" s="154"/>
      <c r="C18" s="154"/>
      <c r="D18" s="154"/>
      <c r="E18" s="188">
        <f aca="true" t="shared" si="0" ref="E18:E25">B18+C18-D18</f>
        <v>0</v>
      </c>
      <c r="F18" s="154"/>
      <c r="G18" s="154"/>
      <c r="H18" s="188">
        <f aca="true" t="shared" si="1" ref="H18:H25">E18+F18-G18</f>
        <v>0</v>
      </c>
      <c r="I18" s="193" t="s">
        <v>278</v>
      </c>
      <c r="J18" s="193" t="s">
        <v>278</v>
      </c>
      <c r="K18" s="193" t="s">
        <v>278</v>
      </c>
      <c r="L18" s="193" t="s">
        <v>278</v>
      </c>
      <c r="M18" s="193" t="s">
        <v>278</v>
      </c>
      <c r="N18" s="193" t="s">
        <v>278</v>
      </c>
      <c r="O18" s="193" t="s">
        <v>278</v>
      </c>
      <c r="P18" s="189">
        <f>H18</f>
        <v>0</v>
      </c>
    </row>
    <row r="19" spans="1:16" ht="12.75">
      <c r="A19" s="153" t="s">
        <v>279</v>
      </c>
      <c r="B19" s="154"/>
      <c r="C19" s="154"/>
      <c r="D19" s="154"/>
      <c r="E19" s="188">
        <f t="shared" si="0"/>
        <v>0</v>
      </c>
      <c r="F19" s="154"/>
      <c r="G19" s="154"/>
      <c r="H19" s="188">
        <f t="shared" si="1"/>
        <v>0</v>
      </c>
      <c r="I19" s="154"/>
      <c r="J19" s="154"/>
      <c r="K19" s="154"/>
      <c r="L19" s="188">
        <f aca="true" t="shared" si="2" ref="L19:L25">I19+J19-K19</f>
        <v>0</v>
      </c>
      <c r="M19" s="154"/>
      <c r="N19" s="154"/>
      <c r="O19" s="188">
        <f aca="true" t="shared" si="3" ref="O19:O25">L19+M19-N19</f>
        <v>0</v>
      </c>
      <c r="P19" s="189">
        <f aca="true" t="shared" si="4" ref="P19:P24">H19-O19</f>
        <v>0</v>
      </c>
    </row>
    <row r="20" spans="1:16" ht="12.75">
      <c r="A20" s="153" t="s">
        <v>280</v>
      </c>
      <c r="B20" s="154"/>
      <c r="C20" s="154"/>
      <c r="D20" s="154"/>
      <c r="E20" s="188">
        <f t="shared" si="0"/>
        <v>0</v>
      </c>
      <c r="F20" s="154"/>
      <c r="G20" s="154"/>
      <c r="H20" s="188">
        <f t="shared" si="1"/>
        <v>0</v>
      </c>
      <c r="I20" s="154"/>
      <c r="J20" s="154"/>
      <c r="K20" s="154"/>
      <c r="L20" s="188">
        <f t="shared" si="2"/>
        <v>0</v>
      </c>
      <c r="M20" s="154"/>
      <c r="N20" s="154"/>
      <c r="O20" s="188">
        <f t="shared" si="3"/>
        <v>0</v>
      </c>
      <c r="P20" s="189">
        <f t="shared" si="4"/>
        <v>0</v>
      </c>
    </row>
    <row r="21" spans="1:16" ht="12.75">
      <c r="A21" s="153" t="s">
        <v>281</v>
      </c>
      <c r="B21" s="154"/>
      <c r="C21" s="154"/>
      <c r="D21" s="154"/>
      <c r="E21" s="188">
        <f t="shared" si="0"/>
        <v>0</v>
      </c>
      <c r="F21" s="154"/>
      <c r="G21" s="154"/>
      <c r="H21" s="188">
        <f t="shared" si="1"/>
        <v>0</v>
      </c>
      <c r="I21" s="154"/>
      <c r="J21" s="154"/>
      <c r="K21" s="154"/>
      <c r="L21" s="188">
        <f t="shared" si="2"/>
        <v>0</v>
      </c>
      <c r="M21" s="154"/>
      <c r="N21" s="154"/>
      <c r="O21" s="188">
        <f t="shared" si="3"/>
        <v>0</v>
      </c>
      <c r="P21" s="189">
        <f t="shared" si="4"/>
        <v>0</v>
      </c>
    </row>
    <row r="22" spans="1:16" ht="12.75">
      <c r="A22" s="153" t="s">
        <v>282</v>
      </c>
      <c r="B22" s="154"/>
      <c r="C22" s="154"/>
      <c r="D22" s="154"/>
      <c r="E22" s="188">
        <f t="shared" si="0"/>
        <v>0</v>
      </c>
      <c r="F22" s="154"/>
      <c r="G22" s="154"/>
      <c r="H22" s="188">
        <f t="shared" si="1"/>
        <v>0</v>
      </c>
      <c r="I22" s="154"/>
      <c r="J22" s="154"/>
      <c r="K22" s="154"/>
      <c r="L22" s="188">
        <f t="shared" si="2"/>
        <v>0</v>
      </c>
      <c r="M22" s="154"/>
      <c r="N22" s="154"/>
      <c r="O22" s="188">
        <f t="shared" si="3"/>
        <v>0</v>
      </c>
      <c r="P22" s="189">
        <f t="shared" si="4"/>
        <v>0</v>
      </c>
    </row>
    <row r="23" spans="1:16" ht="12.75">
      <c r="A23" s="156" t="s">
        <v>283</v>
      </c>
      <c r="B23" s="154"/>
      <c r="C23" s="154"/>
      <c r="D23" s="154"/>
      <c r="E23" s="188">
        <f t="shared" si="0"/>
        <v>0</v>
      </c>
      <c r="F23" s="154"/>
      <c r="G23" s="154"/>
      <c r="H23" s="188">
        <f t="shared" si="1"/>
        <v>0</v>
      </c>
      <c r="I23" s="154"/>
      <c r="J23" s="154"/>
      <c r="K23" s="154"/>
      <c r="L23" s="188">
        <f t="shared" si="2"/>
        <v>0</v>
      </c>
      <c r="M23" s="154"/>
      <c r="N23" s="154"/>
      <c r="O23" s="188">
        <f t="shared" si="3"/>
        <v>0</v>
      </c>
      <c r="P23" s="189">
        <f t="shared" si="4"/>
        <v>0</v>
      </c>
    </row>
    <row r="24" spans="1:16" s="158" customFormat="1" ht="12.75" customHeight="1">
      <c r="A24" s="157" t="s">
        <v>284</v>
      </c>
      <c r="B24" s="154"/>
      <c r="C24" s="154"/>
      <c r="D24" s="154"/>
      <c r="E24" s="188">
        <f t="shared" si="0"/>
        <v>0</v>
      </c>
      <c r="F24" s="154"/>
      <c r="G24" s="154"/>
      <c r="H24" s="188">
        <f t="shared" si="1"/>
        <v>0</v>
      </c>
      <c r="I24" s="154"/>
      <c r="J24" s="154"/>
      <c r="K24" s="154"/>
      <c r="L24" s="188">
        <f t="shared" si="2"/>
        <v>0</v>
      </c>
      <c r="M24" s="154"/>
      <c r="N24" s="154"/>
      <c r="O24" s="188">
        <f t="shared" si="3"/>
        <v>0</v>
      </c>
      <c r="P24" s="189">
        <f t="shared" si="4"/>
        <v>0</v>
      </c>
    </row>
    <row r="25" spans="1:16" s="169" customFormat="1" ht="12.75" customHeight="1">
      <c r="A25" s="168" t="s">
        <v>285</v>
      </c>
      <c r="B25" s="188">
        <f>SUM(B18:B24)</f>
        <v>0</v>
      </c>
      <c r="C25" s="188">
        <f>SUM(C18:C24)</f>
        <v>0</v>
      </c>
      <c r="D25" s="188">
        <f>SUM(D18:D24)</f>
        <v>0</v>
      </c>
      <c r="E25" s="188">
        <f t="shared" si="0"/>
        <v>0</v>
      </c>
      <c r="F25" s="188">
        <f>SUM(F18:F24)</f>
        <v>0</v>
      </c>
      <c r="G25" s="188">
        <f>SUM(G18:G24)</f>
        <v>0</v>
      </c>
      <c r="H25" s="188">
        <f t="shared" si="1"/>
        <v>0</v>
      </c>
      <c r="I25" s="188">
        <f>SUM(I18:I24)</f>
        <v>0</v>
      </c>
      <c r="J25" s="188">
        <f>SUM(J18:J24)</f>
        <v>0</v>
      </c>
      <c r="K25" s="188">
        <f>SUM(K18:K24)</f>
        <v>0</v>
      </c>
      <c r="L25" s="188">
        <f t="shared" si="2"/>
        <v>0</v>
      </c>
      <c r="M25" s="188">
        <f>SUM(M18:M24)</f>
        <v>0</v>
      </c>
      <c r="N25" s="188">
        <f>SUM(N18:N24)</f>
        <v>0</v>
      </c>
      <c r="O25" s="188">
        <f t="shared" si="3"/>
        <v>0</v>
      </c>
      <c r="P25" s="189">
        <f>SUM(P18:P24)</f>
        <v>0</v>
      </c>
    </row>
    <row r="26" spans="1:16" s="169" customFormat="1" ht="12.75">
      <c r="A26" s="178" t="s">
        <v>286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73"/>
    </row>
    <row r="27" spans="1:16" ht="12.75">
      <c r="A27" s="159" t="s">
        <v>287</v>
      </c>
      <c r="B27" s="154"/>
      <c r="C27" s="154"/>
      <c r="D27" s="154"/>
      <c r="E27" s="188">
        <f>B27+C27-D27</f>
        <v>0</v>
      </c>
      <c r="F27" s="154"/>
      <c r="G27" s="154"/>
      <c r="H27" s="188">
        <f>E27+F27-G27</f>
        <v>0</v>
      </c>
      <c r="I27" s="154"/>
      <c r="J27" s="154"/>
      <c r="K27" s="154"/>
      <c r="L27" s="188">
        <f>I27+J27-K27</f>
        <v>0</v>
      </c>
      <c r="M27" s="154"/>
      <c r="N27" s="154"/>
      <c r="O27" s="188">
        <f>L27+M27-N27</f>
        <v>0</v>
      </c>
      <c r="P27" s="189">
        <f>H27-O27</f>
        <v>0</v>
      </c>
    </row>
    <row r="28" spans="1:16" ht="12.75">
      <c r="A28" s="160" t="s">
        <v>288</v>
      </c>
      <c r="B28" s="154"/>
      <c r="C28" s="154"/>
      <c r="D28" s="154"/>
      <c r="E28" s="188">
        <f>B28+C28-D28</f>
        <v>0</v>
      </c>
      <c r="F28" s="154"/>
      <c r="G28" s="154"/>
      <c r="H28" s="188">
        <f>E28+F28-G28</f>
        <v>0</v>
      </c>
      <c r="I28" s="154"/>
      <c r="J28" s="154"/>
      <c r="K28" s="154"/>
      <c r="L28" s="188">
        <f>I28+J28-K28</f>
        <v>0</v>
      </c>
      <c r="M28" s="154"/>
      <c r="N28" s="154"/>
      <c r="O28" s="188">
        <f>L28+M28-N28</f>
        <v>0</v>
      </c>
      <c r="P28" s="189">
        <f>H28-O28</f>
        <v>0</v>
      </c>
    </row>
    <row r="29" spans="1:16" ht="12.75">
      <c r="A29" s="160" t="s">
        <v>289</v>
      </c>
      <c r="B29" s="154"/>
      <c r="C29" s="154"/>
      <c r="D29" s="154"/>
      <c r="E29" s="188">
        <f>B29+C29-D29</f>
        <v>0</v>
      </c>
      <c r="F29" s="154"/>
      <c r="G29" s="154"/>
      <c r="H29" s="188">
        <f>E29+F29-G29</f>
        <v>0</v>
      </c>
      <c r="I29" s="154"/>
      <c r="J29" s="154"/>
      <c r="K29" s="154"/>
      <c r="L29" s="188">
        <f>I29+J29-K29</f>
        <v>0</v>
      </c>
      <c r="M29" s="154"/>
      <c r="N29" s="154"/>
      <c r="O29" s="188">
        <f>L29+M29-N29</f>
        <v>0</v>
      </c>
      <c r="P29" s="189">
        <f>H29-O29</f>
        <v>0</v>
      </c>
    </row>
    <row r="30" spans="1:16" ht="12.75">
      <c r="A30" s="160" t="s">
        <v>290</v>
      </c>
      <c r="B30" s="154"/>
      <c r="C30" s="154"/>
      <c r="D30" s="154"/>
      <c r="E30" s="188">
        <f>B30+C30-D30</f>
        <v>0</v>
      </c>
      <c r="F30" s="154"/>
      <c r="G30" s="154"/>
      <c r="H30" s="188">
        <f>E30+F30-G30</f>
        <v>0</v>
      </c>
      <c r="I30" s="154"/>
      <c r="J30" s="154"/>
      <c r="K30" s="154"/>
      <c r="L30" s="188">
        <f>I30+J30-K30</f>
        <v>0</v>
      </c>
      <c r="M30" s="154"/>
      <c r="N30" s="154"/>
      <c r="O30" s="188">
        <f>L30+M30-N30</f>
        <v>0</v>
      </c>
      <c r="P30" s="189">
        <f>H30-O30</f>
        <v>0</v>
      </c>
    </row>
    <row r="31" spans="1:16" s="169" customFormat="1" ht="12.75">
      <c r="A31" s="168" t="s">
        <v>291</v>
      </c>
      <c r="B31" s="188">
        <f>SUM(B27:B30)</f>
        <v>0</v>
      </c>
      <c r="C31" s="188">
        <f>SUM(C27:C30)</f>
        <v>0</v>
      </c>
      <c r="D31" s="188">
        <f>SUM(D27:D30)</f>
        <v>0</v>
      </c>
      <c r="E31" s="188">
        <f>B31+C31-D31</f>
        <v>0</v>
      </c>
      <c r="F31" s="188">
        <f>SUM(F27:F30)</f>
        <v>0</v>
      </c>
      <c r="G31" s="188">
        <f>SUM(G27:G30)</f>
        <v>0</v>
      </c>
      <c r="H31" s="188">
        <f>E31+F31-G31</f>
        <v>0</v>
      </c>
      <c r="I31" s="188">
        <f>SUM(I27:I30)</f>
        <v>0</v>
      </c>
      <c r="J31" s="188">
        <f>SUM(J27:J30)</f>
        <v>0</v>
      </c>
      <c r="K31" s="188">
        <f>SUM(K27:K30)</f>
        <v>0</v>
      </c>
      <c r="L31" s="188">
        <f>I31+J31-K31</f>
        <v>0</v>
      </c>
      <c r="M31" s="188">
        <f>SUM(M27:M30)</f>
        <v>0</v>
      </c>
      <c r="N31" s="188">
        <f>SUM(N27:N30)</f>
        <v>0</v>
      </c>
      <c r="O31" s="188">
        <f>L31+M31-N31</f>
        <v>0</v>
      </c>
      <c r="P31" s="189">
        <f>SUM(P27:P30)</f>
        <v>0</v>
      </c>
    </row>
    <row r="32" spans="1:16" s="169" customFormat="1" ht="12.75">
      <c r="A32" s="170" t="s">
        <v>20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2"/>
    </row>
    <row r="33" spans="1:16" ht="12.75">
      <c r="A33" s="160" t="s">
        <v>292</v>
      </c>
      <c r="B33" s="188">
        <f>SUM(B34:B37)</f>
        <v>0</v>
      </c>
      <c r="C33" s="188">
        <f>SUM(C34:C37)</f>
        <v>0</v>
      </c>
      <c r="D33" s="188">
        <f>SUM(D34:D37)</f>
        <v>0</v>
      </c>
      <c r="E33" s="188">
        <f aca="true" t="shared" si="5" ref="E33:E45">B33+C33-D33</f>
        <v>0</v>
      </c>
      <c r="F33" s="188">
        <f>SUM(F34:F37)</f>
        <v>0</v>
      </c>
      <c r="G33" s="188">
        <f>SUM(G34:G37)</f>
        <v>0</v>
      </c>
      <c r="H33" s="188">
        <f aca="true" t="shared" si="6" ref="H33:H45">E33+F33-G33</f>
        <v>0</v>
      </c>
      <c r="I33" s="193" t="s">
        <v>278</v>
      </c>
      <c r="J33" s="193" t="s">
        <v>278</v>
      </c>
      <c r="K33" s="193" t="s">
        <v>278</v>
      </c>
      <c r="L33" s="193" t="s">
        <v>278</v>
      </c>
      <c r="M33" s="193" t="s">
        <v>278</v>
      </c>
      <c r="N33" s="193" t="s">
        <v>278</v>
      </c>
      <c r="O33" s="193" t="s">
        <v>278</v>
      </c>
      <c r="P33" s="189">
        <f aca="true" t="shared" si="7" ref="P33:P44">H33</f>
        <v>0</v>
      </c>
    </row>
    <row r="34" spans="1:16" ht="12.75">
      <c r="A34" s="160" t="s">
        <v>293</v>
      </c>
      <c r="B34" s="154"/>
      <c r="C34" s="154"/>
      <c r="D34" s="154"/>
      <c r="E34" s="188">
        <f t="shared" si="5"/>
        <v>0</v>
      </c>
      <c r="F34" s="154"/>
      <c r="G34" s="154"/>
      <c r="H34" s="188">
        <f t="shared" si="6"/>
        <v>0</v>
      </c>
      <c r="I34" s="193" t="s">
        <v>278</v>
      </c>
      <c r="J34" s="193" t="s">
        <v>278</v>
      </c>
      <c r="K34" s="193" t="s">
        <v>278</v>
      </c>
      <c r="L34" s="193" t="s">
        <v>278</v>
      </c>
      <c r="M34" s="193" t="s">
        <v>278</v>
      </c>
      <c r="N34" s="193" t="s">
        <v>278</v>
      </c>
      <c r="O34" s="193" t="s">
        <v>278</v>
      </c>
      <c r="P34" s="189">
        <f t="shared" si="7"/>
        <v>0</v>
      </c>
    </row>
    <row r="35" spans="1:16" ht="12.75">
      <c r="A35" s="160" t="s">
        <v>294</v>
      </c>
      <c r="B35" s="154"/>
      <c r="C35" s="154"/>
      <c r="D35" s="154"/>
      <c r="E35" s="188">
        <f t="shared" si="5"/>
        <v>0</v>
      </c>
      <c r="F35" s="154"/>
      <c r="G35" s="154"/>
      <c r="H35" s="188">
        <f t="shared" si="6"/>
        <v>0</v>
      </c>
      <c r="I35" s="193" t="s">
        <v>278</v>
      </c>
      <c r="J35" s="193" t="s">
        <v>278</v>
      </c>
      <c r="K35" s="193" t="s">
        <v>278</v>
      </c>
      <c r="L35" s="193" t="s">
        <v>278</v>
      </c>
      <c r="M35" s="193" t="s">
        <v>278</v>
      </c>
      <c r="N35" s="193" t="s">
        <v>278</v>
      </c>
      <c r="O35" s="193" t="s">
        <v>278</v>
      </c>
      <c r="P35" s="189">
        <f t="shared" si="7"/>
        <v>0</v>
      </c>
    </row>
    <row r="36" spans="1:16" ht="12.75">
      <c r="A36" s="160" t="s">
        <v>295</v>
      </c>
      <c r="B36" s="154"/>
      <c r="C36" s="154"/>
      <c r="D36" s="154"/>
      <c r="E36" s="188">
        <f t="shared" si="5"/>
        <v>0</v>
      </c>
      <c r="F36" s="154"/>
      <c r="G36" s="154"/>
      <c r="H36" s="188">
        <f t="shared" si="6"/>
        <v>0</v>
      </c>
      <c r="I36" s="193" t="s">
        <v>278</v>
      </c>
      <c r="J36" s="193" t="s">
        <v>278</v>
      </c>
      <c r="K36" s="193" t="s">
        <v>278</v>
      </c>
      <c r="L36" s="193" t="s">
        <v>278</v>
      </c>
      <c r="M36" s="193" t="s">
        <v>278</v>
      </c>
      <c r="N36" s="193" t="s">
        <v>278</v>
      </c>
      <c r="O36" s="193" t="s">
        <v>278</v>
      </c>
      <c r="P36" s="189">
        <f t="shared" si="7"/>
        <v>0</v>
      </c>
    </row>
    <row r="37" spans="1:16" ht="12.75">
      <c r="A37" s="160" t="s">
        <v>296</v>
      </c>
      <c r="B37" s="154"/>
      <c r="C37" s="154"/>
      <c r="D37" s="154"/>
      <c r="E37" s="188">
        <f t="shared" si="5"/>
        <v>0</v>
      </c>
      <c r="F37" s="154"/>
      <c r="G37" s="154"/>
      <c r="H37" s="188">
        <f t="shared" si="6"/>
        <v>0</v>
      </c>
      <c r="I37" s="193" t="s">
        <v>278</v>
      </c>
      <c r="J37" s="193" t="s">
        <v>278</v>
      </c>
      <c r="K37" s="193" t="s">
        <v>278</v>
      </c>
      <c r="L37" s="193" t="s">
        <v>278</v>
      </c>
      <c r="M37" s="193" t="s">
        <v>278</v>
      </c>
      <c r="N37" s="193" t="s">
        <v>278</v>
      </c>
      <c r="O37" s="193" t="s">
        <v>278</v>
      </c>
      <c r="P37" s="189">
        <f t="shared" si="7"/>
        <v>0</v>
      </c>
    </row>
    <row r="38" spans="1:16" ht="12.75">
      <c r="A38" s="160" t="s">
        <v>297</v>
      </c>
      <c r="B38" s="154"/>
      <c r="C38" s="154"/>
      <c r="D38" s="154"/>
      <c r="E38" s="188">
        <f t="shared" si="5"/>
        <v>0</v>
      </c>
      <c r="F38" s="154"/>
      <c r="G38" s="154"/>
      <c r="H38" s="188">
        <f t="shared" si="6"/>
        <v>0</v>
      </c>
      <c r="I38" s="154"/>
      <c r="J38" s="154"/>
      <c r="K38" s="154"/>
      <c r="L38" s="188">
        <f>I38+J38-K38</f>
        <v>0</v>
      </c>
      <c r="M38" s="154"/>
      <c r="N38" s="154"/>
      <c r="O38" s="194">
        <f>L38+M38-N38</f>
        <v>0</v>
      </c>
      <c r="P38" s="189">
        <f t="shared" si="7"/>
        <v>0</v>
      </c>
    </row>
    <row r="39" spans="1:16" ht="12.75">
      <c r="A39" s="160" t="s">
        <v>298</v>
      </c>
      <c r="B39" s="154"/>
      <c r="C39" s="154"/>
      <c r="D39" s="154"/>
      <c r="E39" s="188">
        <f t="shared" si="5"/>
        <v>0</v>
      </c>
      <c r="F39" s="154"/>
      <c r="G39" s="154"/>
      <c r="H39" s="188">
        <f t="shared" si="6"/>
        <v>0</v>
      </c>
      <c r="I39" s="193" t="s">
        <v>278</v>
      </c>
      <c r="J39" s="193" t="s">
        <v>278</v>
      </c>
      <c r="K39" s="193" t="s">
        <v>278</v>
      </c>
      <c r="L39" s="193" t="s">
        <v>278</v>
      </c>
      <c r="M39" s="193" t="s">
        <v>278</v>
      </c>
      <c r="N39" s="193" t="s">
        <v>278</v>
      </c>
      <c r="O39" s="193" t="s">
        <v>278</v>
      </c>
      <c r="P39" s="189">
        <f t="shared" si="7"/>
        <v>0</v>
      </c>
    </row>
    <row r="40" spans="1:16" ht="12.75">
      <c r="A40" s="160" t="s">
        <v>299</v>
      </c>
      <c r="B40" s="188">
        <f>SUM(B41:B43)</f>
        <v>0</v>
      </c>
      <c r="C40" s="188">
        <f>SUM(C41:C43)</f>
        <v>0</v>
      </c>
      <c r="D40" s="188">
        <f>SUM(D41:D43)</f>
        <v>0</v>
      </c>
      <c r="E40" s="188">
        <f t="shared" si="5"/>
        <v>0</v>
      </c>
      <c r="F40" s="188">
        <f>SUM(F41:F43)</f>
        <v>0</v>
      </c>
      <c r="G40" s="188">
        <f>SUM(G41:G43)</f>
        <v>0</v>
      </c>
      <c r="H40" s="188">
        <f t="shared" si="6"/>
        <v>0</v>
      </c>
      <c r="I40" s="193" t="s">
        <v>278</v>
      </c>
      <c r="J40" s="193" t="s">
        <v>278</v>
      </c>
      <c r="K40" s="193" t="s">
        <v>278</v>
      </c>
      <c r="L40" s="193" t="s">
        <v>278</v>
      </c>
      <c r="M40" s="193" t="s">
        <v>278</v>
      </c>
      <c r="N40" s="193" t="s">
        <v>278</v>
      </c>
      <c r="O40" s="193" t="s">
        <v>278</v>
      </c>
      <c r="P40" s="189">
        <f t="shared" si="7"/>
        <v>0</v>
      </c>
    </row>
    <row r="41" spans="1:16" ht="12.75">
      <c r="A41" s="160" t="s">
        <v>300</v>
      </c>
      <c r="B41" s="154"/>
      <c r="C41" s="154"/>
      <c r="D41" s="154"/>
      <c r="E41" s="188">
        <f t="shared" si="5"/>
        <v>0</v>
      </c>
      <c r="F41" s="154"/>
      <c r="G41" s="154"/>
      <c r="H41" s="188">
        <f t="shared" si="6"/>
        <v>0</v>
      </c>
      <c r="I41" s="193" t="s">
        <v>278</v>
      </c>
      <c r="J41" s="193" t="s">
        <v>278</v>
      </c>
      <c r="K41" s="193" t="s">
        <v>278</v>
      </c>
      <c r="L41" s="193" t="s">
        <v>278</v>
      </c>
      <c r="M41" s="193" t="s">
        <v>278</v>
      </c>
      <c r="N41" s="193" t="s">
        <v>278</v>
      </c>
      <c r="O41" s="193" t="s">
        <v>278</v>
      </c>
      <c r="P41" s="189">
        <f t="shared" si="7"/>
        <v>0</v>
      </c>
    </row>
    <row r="42" spans="1:16" ht="12.75">
      <c r="A42" s="160" t="s">
        <v>301</v>
      </c>
      <c r="B42" s="154"/>
      <c r="C42" s="154"/>
      <c r="D42" s="154"/>
      <c r="E42" s="188">
        <f t="shared" si="5"/>
        <v>0</v>
      </c>
      <c r="F42" s="154"/>
      <c r="G42" s="154"/>
      <c r="H42" s="188">
        <f t="shared" si="6"/>
        <v>0</v>
      </c>
      <c r="I42" s="193" t="s">
        <v>278</v>
      </c>
      <c r="J42" s="193" t="s">
        <v>278</v>
      </c>
      <c r="K42" s="193" t="s">
        <v>278</v>
      </c>
      <c r="L42" s="193" t="s">
        <v>278</v>
      </c>
      <c r="M42" s="193" t="s">
        <v>278</v>
      </c>
      <c r="N42" s="193" t="s">
        <v>278</v>
      </c>
      <c r="O42" s="193" t="s">
        <v>278</v>
      </c>
      <c r="P42" s="189">
        <f t="shared" si="7"/>
        <v>0</v>
      </c>
    </row>
    <row r="43" spans="1:16" ht="12.75">
      <c r="A43" s="160" t="s">
        <v>302</v>
      </c>
      <c r="B43" s="154"/>
      <c r="C43" s="154"/>
      <c r="D43" s="154"/>
      <c r="E43" s="188">
        <f t="shared" si="5"/>
        <v>0</v>
      </c>
      <c r="F43" s="154"/>
      <c r="G43" s="154"/>
      <c r="H43" s="188">
        <f t="shared" si="6"/>
        <v>0</v>
      </c>
      <c r="I43" s="193" t="s">
        <v>278</v>
      </c>
      <c r="J43" s="193" t="s">
        <v>278</v>
      </c>
      <c r="K43" s="193" t="s">
        <v>278</v>
      </c>
      <c r="L43" s="193" t="s">
        <v>278</v>
      </c>
      <c r="M43" s="193" t="s">
        <v>278</v>
      </c>
      <c r="N43" s="193" t="s">
        <v>278</v>
      </c>
      <c r="O43" s="193" t="s">
        <v>278</v>
      </c>
      <c r="P43" s="189">
        <f t="shared" si="7"/>
        <v>0</v>
      </c>
    </row>
    <row r="44" spans="1:16" ht="12.75">
      <c r="A44" s="160" t="s">
        <v>303</v>
      </c>
      <c r="B44" s="154"/>
      <c r="C44" s="154"/>
      <c r="D44" s="154"/>
      <c r="E44" s="188">
        <f t="shared" si="5"/>
        <v>0</v>
      </c>
      <c r="F44" s="154"/>
      <c r="G44" s="154"/>
      <c r="H44" s="188">
        <f t="shared" si="6"/>
        <v>0</v>
      </c>
      <c r="I44" s="193" t="s">
        <v>278</v>
      </c>
      <c r="J44" s="193" t="s">
        <v>278</v>
      </c>
      <c r="K44" s="193" t="s">
        <v>278</v>
      </c>
      <c r="L44" s="193" t="s">
        <v>278</v>
      </c>
      <c r="M44" s="193" t="s">
        <v>278</v>
      </c>
      <c r="N44" s="193" t="s">
        <v>278</v>
      </c>
      <c r="O44" s="193" t="s">
        <v>278</v>
      </c>
      <c r="P44" s="189">
        <f t="shared" si="7"/>
        <v>0</v>
      </c>
    </row>
    <row r="45" spans="1:16" s="169" customFormat="1" ht="12.75">
      <c r="A45" s="168" t="s">
        <v>304</v>
      </c>
      <c r="B45" s="188">
        <f>B33+B38+B39+B40+B44</f>
        <v>0</v>
      </c>
      <c r="C45" s="188">
        <f>C33+C38+C39+C40+C44</f>
        <v>0</v>
      </c>
      <c r="D45" s="188">
        <f>D33+D38+D39+D40+D44</f>
        <v>0</v>
      </c>
      <c r="E45" s="188">
        <f t="shared" si="5"/>
        <v>0</v>
      </c>
      <c r="F45" s="188">
        <f>F33+F38+F39+F40+F44</f>
        <v>0</v>
      </c>
      <c r="G45" s="188">
        <f>G33+G38+G39+G40+G44</f>
        <v>0</v>
      </c>
      <c r="H45" s="188">
        <f t="shared" si="6"/>
        <v>0</v>
      </c>
      <c r="I45" s="188">
        <f>I38</f>
        <v>0</v>
      </c>
      <c r="J45" s="193">
        <f>J38</f>
        <v>0</v>
      </c>
      <c r="K45" s="193">
        <f>K38</f>
        <v>0</v>
      </c>
      <c r="L45" s="188">
        <f>I45+J45-K45</f>
        <v>0</v>
      </c>
      <c r="M45" s="193">
        <f>M38</f>
        <v>0</v>
      </c>
      <c r="N45" s="193">
        <f>N38</f>
        <v>0</v>
      </c>
      <c r="O45" s="188">
        <f>L45+M45-N45</f>
        <v>0</v>
      </c>
      <c r="P45" s="192">
        <f>P33+P38+P39+P40+P44</f>
        <v>0</v>
      </c>
    </row>
    <row r="46" spans="1:16" s="169" customFormat="1" ht="12.75">
      <c r="A46" s="168" t="s">
        <v>305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73"/>
    </row>
    <row r="47" spans="1:16" ht="10.5" customHeight="1">
      <c r="A47" s="153" t="s">
        <v>306</v>
      </c>
      <c r="B47" s="154"/>
      <c r="C47" s="154"/>
      <c r="D47" s="154"/>
      <c r="E47" s="188">
        <f>B47+C47-D47</f>
        <v>0</v>
      </c>
      <c r="F47" s="154"/>
      <c r="G47" s="154"/>
      <c r="H47" s="188">
        <f>E47+F47-G47</f>
        <v>0</v>
      </c>
      <c r="I47" s="154"/>
      <c r="J47" s="154"/>
      <c r="K47" s="154"/>
      <c r="L47" s="188">
        <f>I47+J47-K47</f>
        <v>0</v>
      </c>
      <c r="M47" s="154"/>
      <c r="N47" s="154"/>
      <c r="O47" s="188">
        <f>L47+M47-N47</f>
        <v>0</v>
      </c>
      <c r="P47" s="189">
        <f>H47-O47</f>
        <v>0</v>
      </c>
    </row>
    <row r="48" spans="1:16" ht="10.5" customHeight="1">
      <c r="A48" s="153" t="s">
        <v>307</v>
      </c>
      <c r="B48" s="154"/>
      <c r="C48" s="154"/>
      <c r="D48" s="154"/>
      <c r="E48" s="188">
        <f>B48+C48-D48</f>
        <v>0</v>
      </c>
      <c r="F48" s="154"/>
      <c r="G48" s="154"/>
      <c r="H48" s="188">
        <f>E48+F48-G48</f>
        <v>0</v>
      </c>
      <c r="I48" s="154"/>
      <c r="J48" s="154"/>
      <c r="K48" s="154"/>
      <c r="L48" s="188">
        <f>I48+J48-K48</f>
        <v>0</v>
      </c>
      <c r="M48" s="154"/>
      <c r="N48" s="154"/>
      <c r="O48" s="188">
        <f>L48+M48-N48</f>
        <v>0</v>
      </c>
      <c r="P48" s="189">
        <f>H48-O48</f>
        <v>0</v>
      </c>
    </row>
    <row r="49" spans="1:16" s="169" customFormat="1" ht="10.5" customHeight="1">
      <c r="A49" s="168" t="s">
        <v>308</v>
      </c>
      <c r="B49" s="188">
        <f>SUM(B47:B48)</f>
        <v>0</v>
      </c>
      <c r="C49" s="188">
        <f>SUM(C47:C48)</f>
        <v>0</v>
      </c>
      <c r="D49" s="188">
        <f>SUM(D47:D48)</f>
        <v>0</v>
      </c>
      <c r="E49" s="188">
        <f>B49+C49-D49</f>
        <v>0</v>
      </c>
      <c r="F49" s="188">
        <f>SUM(F47:F48)</f>
        <v>0</v>
      </c>
      <c r="G49" s="188">
        <f>SUM(G47:G48)</f>
        <v>0</v>
      </c>
      <c r="H49" s="188">
        <f>E49+F49-G49</f>
        <v>0</v>
      </c>
      <c r="I49" s="188">
        <f>SUM(I47:I48)</f>
        <v>0</v>
      </c>
      <c r="J49" s="188">
        <f>SUM(J47:J48)</f>
        <v>0</v>
      </c>
      <c r="K49" s="188">
        <f>SUM(K47:K48)</f>
        <v>0</v>
      </c>
      <c r="L49" s="188">
        <f>I49+J49-K49</f>
        <v>0</v>
      </c>
      <c r="M49" s="188">
        <f>SUM(M47:M48)</f>
        <v>0</v>
      </c>
      <c r="N49" s="188">
        <f>SUM(N47:N48)</f>
        <v>0</v>
      </c>
      <c r="O49" s="188">
        <f>L49+M49-N49</f>
        <v>0</v>
      </c>
      <c r="P49" s="189">
        <f>P47+P46</f>
        <v>0</v>
      </c>
    </row>
    <row r="50" spans="1:16" s="169" customFormat="1" ht="12" customHeight="1" thickBot="1">
      <c r="A50" s="174" t="s">
        <v>309</v>
      </c>
      <c r="B50" s="190">
        <f>B25+B31+B45+B49</f>
        <v>0</v>
      </c>
      <c r="C50" s="191">
        <f>C25+C31+C45+C49</f>
        <v>0</v>
      </c>
      <c r="D50" s="191">
        <f>D25+D31+D45+D49</f>
        <v>0</v>
      </c>
      <c r="E50" s="191">
        <f>B50+C50-D50</f>
        <v>0</v>
      </c>
      <c r="F50" s="190">
        <f>F25+F31+F45+F49</f>
        <v>0</v>
      </c>
      <c r="G50" s="190">
        <f>G25+G31+G45+G49</f>
        <v>0</v>
      </c>
      <c r="H50" s="191">
        <f>E50+F50-G50</f>
        <v>0</v>
      </c>
      <c r="I50" s="190">
        <f>I25+I31+I38+I49</f>
        <v>0</v>
      </c>
      <c r="J50" s="190">
        <f>J25+J31+J38+J49</f>
        <v>0</v>
      </c>
      <c r="K50" s="190">
        <f>K25+K31+K38+K49</f>
        <v>0</v>
      </c>
      <c r="L50" s="191">
        <f>I50+J50-K50</f>
        <v>0</v>
      </c>
      <c r="M50" s="190">
        <f>M25+M31+M38+M49</f>
        <v>0</v>
      </c>
      <c r="N50" s="190">
        <f>N25+N31+N38+N49</f>
        <v>0</v>
      </c>
      <c r="O50" s="191">
        <f>L50+M50-N50</f>
        <v>0</v>
      </c>
      <c r="P50" s="175">
        <f>P25+P31+P45+P49</f>
        <v>0</v>
      </c>
    </row>
    <row r="51" spans="1:16" ht="12.75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</row>
    <row r="52" spans="1:16" ht="12.75">
      <c r="A52" s="282" t="s">
        <v>310</v>
      </c>
      <c r="B52" s="394" t="s">
        <v>321</v>
      </c>
      <c r="C52" s="394"/>
      <c r="D52" s="394"/>
      <c r="E52" s="392" t="s">
        <v>311</v>
      </c>
      <c r="F52" s="392"/>
      <c r="G52" s="395" t="str">
        <f>ZaglStr!B11</f>
        <v>Иванка Тодорова</v>
      </c>
      <c r="H52" s="395"/>
      <c r="I52" s="395"/>
      <c r="J52" s="395"/>
      <c r="K52" s="392" t="s">
        <v>104</v>
      </c>
      <c r="L52" s="392"/>
      <c r="M52" s="395" t="str">
        <f>ZaglStr!B9</f>
        <v>Николай Георгиев Караджов</v>
      </c>
      <c r="N52" s="395"/>
      <c r="O52" s="395"/>
      <c r="P52" s="395"/>
    </row>
    <row r="53" spans="1:16" ht="12.75">
      <c r="A53" s="164"/>
      <c r="B53" s="163"/>
      <c r="C53" s="163"/>
      <c r="D53" s="163"/>
      <c r="E53" s="163"/>
      <c r="F53" s="163"/>
      <c r="G53" s="391"/>
      <c r="H53" s="391"/>
      <c r="I53" s="391"/>
      <c r="J53" s="391"/>
      <c r="K53" s="391"/>
      <c r="L53" s="391"/>
      <c r="M53" s="163"/>
      <c r="N53" s="145"/>
      <c r="O53" s="145"/>
      <c r="P53" s="145"/>
    </row>
    <row r="54" spans="1:16" ht="12.75">
      <c r="A54" s="164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45"/>
      <c r="O54" s="145"/>
      <c r="P54" s="145"/>
    </row>
    <row r="55" spans="1:16" ht="12.75">
      <c r="A55" s="164"/>
      <c r="B55" s="163"/>
      <c r="C55" s="163"/>
      <c r="D55" s="163"/>
      <c r="G55" s="163"/>
      <c r="H55" s="163"/>
      <c r="I55" s="163"/>
      <c r="J55" s="163"/>
      <c r="K55" s="163"/>
      <c r="L55" s="163"/>
      <c r="M55" s="163"/>
      <c r="N55" s="145"/>
      <c r="O55" s="145"/>
      <c r="P55" s="145"/>
    </row>
    <row r="56" spans="1:16" ht="12.75">
      <c r="A56" s="164"/>
      <c r="B56" s="163"/>
      <c r="C56" s="163"/>
      <c r="D56" s="163"/>
      <c r="E56" s="163"/>
      <c r="F56" s="163"/>
      <c r="G56" s="391"/>
      <c r="H56" s="391"/>
      <c r="I56" s="391"/>
      <c r="J56" s="391"/>
      <c r="K56" s="391"/>
      <c r="L56" s="391"/>
      <c r="M56" s="163"/>
      <c r="N56" s="145"/>
      <c r="O56" s="145"/>
      <c r="P56" s="145"/>
    </row>
    <row r="57" spans="1:16" ht="12.75">
      <c r="A57" s="164"/>
      <c r="B57" s="163"/>
      <c r="C57" s="163"/>
      <c r="D57" s="163"/>
      <c r="E57" s="163"/>
      <c r="F57" s="163"/>
      <c r="G57" s="165"/>
      <c r="H57" s="166"/>
      <c r="I57" s="166"/>
      <c r="J57" s="166"/>
      <c r="K57" s="166"/>
      <c r="L57" s="166"/>
      <c r="M57" s="163"/>
      <c r="N57" s="145"/>
      <c r="O57" s="145"/>
      <c r="P57" s="145"/>
    </row>
    <row r="58" spans="1:16" ht="12.75">
      <c r="A58" s="164"/>
      <c r="B58" s="163"/>
      <c r="C58" s="163"/>
      <c r="D58" s="163"/>
      <c r="E58" s="393"/>
      <c r="F58" s="393"/>
      <c r="G58" s="165"/>
      <c r="H58" s="166"/>
      <c r="I58" s="166"/>
      <c r="J58" s="166"/>
      <c r="K58" s="166"/>
      <c r="L58" s="166"/>
      <c r="M58" s="163"/>
      <c r="N58" s="145"/>
      <c r="O58" s="145"/>
      <c r="P58" s="145"/>
    </row>
    <row r="59" spans="1:16" ht="12.75">
      <c r="A59" s="164"/>
      <c r="B59" s="163"/>
      <c r="C59" s="163"/>
      <c r="D59" s="163"/>
      <c r="E59" s="163"/>
      <c r="F59" s="163"/>
      <c r="G59" s="389"/>
      <c r="H59" s="389"/>
      <c r="I59" s="389"/>
      <c r="J59" s="389"/>
      <c r="K59" s="389"/>
      <c r="L59" s="389"/>
      <c r="M59" s="163"/>
      <c r="N59" s="145"/>
      <c r="O59" s="145"/>
      <c r="P59" s="145"/>
    </row>
    <row r="60" spans="1:16" ht="12.75">
      <c r="A60" s="164"/>
      <c r="B60" s="163"/>
      <c r="C60" s="163"/>
      <c r="D60" s="163"/>
      <c r="E60" s="163"/>
      <c r="F60" s="163"/>
      <c r="G60" s="165"/>
      <c r="H60" s="166"/>
      <c r="I60" s="166"/>
      <c r="J60" s="166"/>
      <c r="K60" s="166"/>
      <c r="L60" s="166"/>
      <c r="M60" s="163"/>
      <c r="N60" s="145"/>
      <c r="O60" s="145"/>
      <c r="P60" s="145"/>
    </row>
    <row r="61" spans="1:16" ht="12.75">
      <c r="A61" s="390"/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145"/>
    </row>
    <row r="62" spans="1:16" ht="12.7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</row>
  </sheetData>
  <sheetProtection/>
  <mergeCells count="37">
    <mergeCell ref="G6:G15"/>
    <mergeCell ref="B4:E5"/>
    <mergeCell ref="C6:C15"/>
    <mergeCell ref="N1:P1"/>
    <mergeCell ref="A2:B2"/>
    <mergeCell ref="N2:P2"/>
    <mergeCell ref="C2:E2"/>
    <mergeCell ref="I6:I15"/>
    <mergeCell ref="F6:F15"/>
    <mergeCell ref="A1:B1"/>
    <mergeCell ref="C1:L1"/>
    <mergeCell ref="A4:A15"/>
    <mergeCell ref="F4:G5"/>
    <mergeCell ref="H4:H15"/>
    <mergeCell ref="B6:B15"/>
    <mergeCell ref="D6:D15"/>
    <mergeCell ref="E6:E15"/>
    <mergeCell ref="G59:L59"/>
    <mergeCell ref="A61:O61"/>
    <mergeCell ref="G53:L53"/>
    <mergeCell ref="K52:L52"/>
    <mergeCell ref="G56:L56"/>
    <mergeCell ref="E58:F58"/>
    <mergeCell ref="B52:D52"/>
    <mergeCell ref="E52:F52"/>
    <mergeCell ref="G52:J52"/>
    <mergeCell ref="M52:P52"/>
    <mergeCell ref="O3:P3"/>
    <mergeCell ref="I4:L5"/>
    <mergeCell ref="M4:N5"/>
    <mergeCell ref="O4:O15"/>
    <mergeCell ref="P4:P15"/>
    <mergeCell ref="L6:L15"/>
    <mergeCell ref="M6:M15"/>
    <mergeCell ref="N6:N15"/>
    <mergeCell ref="J6:J15"/>
    <mergeCell ref="K6:K15"/>
  </mergeCells>
  <printOptions/>
  <pageMargins left="0.75" right="0.37" top="0.17" bottom="0.18" header="0.13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Vancheto</cp:lastModifiedBy>
  <cp:lastPrinted>2013-06-12T13:09:49Z</cp:lastPrinted>
  <dcterms:created xsi:type="dcterms:W3CDTF">2009-01-11T18:58:21Z</dcterms:created>
  <dcterms:modified xsi:type="dcterms:W3CDTF">2014-06-25T10:50:04Z</dcterms:modified>
  <cp:category/>
  <cp:version/>
  <cp:contentType/>
  <cp:contentStatus/>
</cp:coreProperties>
</file>